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chartsheets/sheet3.xml" ContentType="application/vnd.openxmlformats-officedocument.spreadsheetml.chart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6.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rawings/drawing7.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8.xml" ContentType="application/vnd.openxmlformats-officedocument.drawing+xml"/>
  <Override PartName="/xl/charts/chart3.xml" ContentType="application/vnd.openxmlformats-officedocument.drawingml.chart+xml"/>
  <Override PartName="/xl/drawings/drawing9.xml" ContentType="application/vnd.openxmlformats-officedocument.drawingml.chartshapes+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ml.chartshapes+xml"/>
  <Override PartName="/xl/drawings/drawing12.xml" ContentType="application/vnd.openxmlformats-officedocument.drawing+xml"/>
  <Override PartName="/xl/charts/chart5.xml" ContentType="application/vnd.openxmlformats-officedocument.drawingml.chart+xml"/>
  <Override PartName="/xl/drawings/drawing13.xml" ContentType="application/vnd.openxmlformats-officedocument.drawingml.chartshapes+xml"/>
  <Override PartName="/xl/persons/person.xml" ContentType="application/vnd.ms-excel.person+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Q:\5382 Green-Brands\11 Update Fragebögen 2026\Finale Fragebögen\HUN\"/>
    </mc:Choice>
  </mc:AlternateContent>
  <xr:revisionPtr revIDLastSave="0" documentId="13_ncr:1_{10857335-6AF3-417B-9232-64154056B983}" xr6:coauthVersionLast="47" xr6:coauthVersionMax="47" xr10:uidLastSave="{00000000-0000-0000-0000-000000000000}"/>
  <workbookProtection workbookAlgorithmName="SHA-512" workbookHashValue="24EL7gCuKNAL74/1a8vw4uf4/i7pVLXnza7nxBf3mjLKzMqpNxdvv+LqyN0qWWQqqb7205snRdhQZR3sv9+/Nw==" workbookSaltValue="AgCyJ4uiIoE+BlaaBg3JYg==" workbookSpinCount="100000" lockStructure="1"/>
  <bookViews>
    <workbookView xWindow="-28920" yWindow="-990" windowWidth="29040" windowHeight="17520" firstSheet="1" activeTab="1" xr2:uid="{00000000-000D-0000-FFFF-FFFF00000000}"/>
  </bookViews>
  <sheets>
    <sheet name="Előlap" sheetId="8" state="hidden" r:id="rId1"/>
    <sheet name="Alapinformációk" sheetId="12" r:id="rId2"/>
    <sheet name="TERMÉK" sheetId="2" r:id="rId3"/>
    <sheet name="Validáció" sheetId="11" r:id="rId4"/>
    <sheet name="Értékelés" sheetId="13" state="hidden" r:id="rId5"/>
    <sheet name="Táblázatok" sheetId="10" r:id="rId6"/>
    <sheet name="Auswahlmöglichkeiten HUN" sheetId="9" state="hidden" r:id="rId7"/>
    <sheet name="Tabelle" sheetId="15" state="hidden" r:id="rId8"/>
    <sheet name="Auswahlmöglichkeiten" sheetId="14" state="hidden" r:id="rId9"/>
    <sheet name="Összefoglaló" sheetId="3" state="hidden" r:id="rId10"/>
    <sheet name="Sugárdiagram" sheetId="16" state="hidden" r:id="rId11"/>
    <sheet name="Oszlopdiagram" sheetId="17" state="hidden" r:id="rId12"/>
    <sheet name="Fejlődés" sheetId="18" state="hidden" r:id="rId13"/>
    <sheet name="Rückfragen" sheetId="6" state="hidden" r:id="rId14"/>
  </sheets>
  <externalReferences>
    <externalReference r:id="rId15"/>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 i="13" l="1"/>
  <c r="E1" i="13"/>
  <c r="D1" i="13"/>
  <c r="F72" i="13"/>
  <c r="F70" i="13"/>
  <c r="D67" i="13"/>
  <c r="E66" i="13"/>
  <c r="F68" i="13"/>
  <c r="F67" i="13"/>
  <c r="F66" i="13"/>
  <c r="F64" i="13"/>
  <c r="F61" i="13"/>
  <c r="F59" i="13"/>
  <c r="F57" i="13"/>
  <c r="E59" i="13"/>
  <c r="D57" i="13"/>
  <c r="D53" i="13"/>
  <c r="F54" i="13"/>
  <c r="F53" i="13"/>
  <c r="F52" i="13"/>
  <c r="E52" i="13"/>
  <c r="D46" i="13"/>
  <c r="D50" i="13"/>
  <c r="E50" i="13"/>
  <c r="F50" i="13"/>
  <c r="F48" i="13"/>
  <c r="F46" i="13"/>
  <c r="F45" i="13"/>
  <c r="E45" i="13"/>
  <c r="E41" i="13"/>
  <c r="D42" i="13"/>
  <c r="D40" i="13"/>
  <c r="D38" i="13"/>
  <c r="E39" i="13"/>
  <c r="F43" i="13"/>
  <c r="F42" i="13"/>
  <c r="F41" i="13"/>
  <c r="F40" i="13"/>
  <c r="F39" i="13"/>
  <c r="F38" i="13"/>
  <c r="F35" i="13"/>
  <c r="F37" i="13"/>
  <c r="E37" i="13"/>
  <c r="D35" i="13"/>
  <c r="F34" i="13"/>
  <c r="F33" i="13"/>
  <c r="E34" i="13"/>
  <c r="D33" i="13"/>
  <c r="F32" i="13"/>
  <c r="E32" i="13"/>
  <c r="E30" i="13"/>
  <c r="E29" i="13"/>
  <c r="B20" i="8" l="1"/>
  <c r="E28" i="13"/>
  <c r="C37" i="15"/>
  <c r="D30" i="13"/>
  <c r="F30" i="13"/>
  <c r="F29" i="13"/>
  <c r="F28" i="13"/>
  <c r="F26" i="13"/>
  <c r="F25" i="13"/>
  <c r="F24" i="13"/>
  <c r="D26" i="13"/>
  <c r="E25" i="13"/>
  <c r="E24" i="13"/>
  <c r="F21" i="13"/>
  <c r="F19" i="13"/>
  <c r="F18" i="13"/>
  <c r="F17" i="13"/>
  <c r="E18" i="13"/>
  <c r="D19" i="13"/>
  <c r="D17" i="13"/>
  <c r="F16" i="13"/>
  <c r="E16" i="13"/>
  <c r="D15" i="13"/>
  <c r="F15" i="13"/>
  <c r="F13" i="13"/>
  <c r="E13" i="13"/>
  <c r="E11" i="13"/>
  <c r="F11" i="13"/>
  <c r="E9" i="13"/>
  <c r="F9" i="13"/>
  <c r="F8" i="13"/>
  <c r="F6" i="13"/>
  <c r="F4" i="13"/>
  <c r="E72" i="13"/>
  <c r="E70" i="13"/>
  <c r="E68" i="13"/>
  <c r="E67" i="13"/>
  <c r="E64" i="13"/>
  <c r="E61" i="13"/>
  <c r="E57" i="13"/>
  <c r="E54" i="13"/>
  <c r="E53" i="13"/>
  <c r="E48" i="13"/>
  <c r="E46" i="13"/>
  <c r="E43" i="13"/>
  <c r="E42" i="13"/>
  <c r="E40" i="13"/>
  <c r="E38" i="13"/>
  <c r="E35" i="13"/>
  <c r="E33" i="13"/>
  <c r="E26" i="13"/>
  <c r="E21" i="13"/>
  <c r="E19" i="13"/>
  <c r="E17" i="13"/>
  <c r="E15" i="13"/>
  <c r="E8" i="13"/>
  <c r="E6" i="13"/>
  <c r="E4" i="13"/>
  <c r="D72" i="13"/>
  <c r="D70" i="13"/>
  <c r="D68" i="13"/>
  <c r="D66" i="13"/>
  <c r="D64" i="13"/>
  <c r="D61" i="13"/>
  <c r="D59" i="13"/>
  <c r="D54" i="13"/>
  <c r="D52" i="13"/>
  <c r="D48" i="13"/>
  <c r="D45" i="13"/>
  <c r="D43" i="13"/>
  <c r="D41" i="13"/>
  <c r="D39" i="13"/>
  <c r="D37" i="13"/>
  <c r="D34" i="13"/>
  <c r="D32" i="13"/>
  <c r="D29" i="13"/>
  <c r="D28" i="13"/>
  <c r="D25" i="13"/>
  <c r="D24" i="13"/>
  <c r="D21" i="13"/>
  <c r="D18" i="13"/>
  <c r="D16" i="13"/>
  <c r="D13" i="13"/>
  <c r="D11" i="13"/>
  <c r="D9" i="13"/>
  <c r="D8" i="13"/>
  <c r="D6" i="13"/>
  <c r="D4" i="13"/>
  <c r="H87" i="15" l="1"/>
  <c r="H86" i="15"/>
  <c r="H85" i="15"/>
  <c r="H84" i="15"/>
  <c r="H79" i="15"/>
  <c r="G79" i="15"/>
  <c r="F79" i="15"/>
  <c r="E79" i="15"/>
  <c r="H69" i="15"/>
  <c r="G69" i="15"/>
  <c r="F69" i="15"/>
  <c r="E69" i="15"/>
  <c r="H58" i="15"/>
  <c r="G58" i="15"/>
  <c r="F58" i="15"/>
  <c r="E58" i="15"/>
  <c r="H46" i="15"/>
  <c r="G46" i="15"/>
  <c r="F46" i="15"/>
  <c r="E46" i="15"/>
  <c r="H87" i="10"/>
  <c r="H86" i="10"/>
  <c r="H85" i="10"/>
  <c r="H84" i="10"/>
  <c r="H79" i="10"/>
  <c r="G79" i="10"/>
  <c r="F79" i="10"/>
  <c r="E79" i="10"/>
  <c r="H69" i="10"/>
  <c r="G69" i="10"/>
  <c r="F69" i="10"/>
  <c r="E69" i="10"/>
  <c r="H58" i="10"/>
  <c r="G58" i="10"/>
  <c r="F58" i="10"/>
  <c r="E58" i="10"/>
  <c r="H46" i="10"/>
  <c r="G46" i="10"/>
  <c r="F46" i="10"/>
  <c r="E46" i="10"/>
  <c r="I74" i="13"/>
  <c r="H72" i="13"/>
  <c r="H70" i="13"/>
  <c r="H68" i="13"/>
  <c r="H66" i="13"/>
  <c r="H64" i="13"/>
  <c r="H61" i="13"/>
  <c r="H59" i="13"/>
  <c r="H57" i="13"/>
  <c r="H54" i="13"/>
  <c r="H52" i="13"/>
  <c r="H50" i="13"/>
  <c r="H48" i="13"/>
  <c r="H45" i="13"/>
  <c r="H41" i="13"/>
  <c r="H39" i="13"/>
  <c r="H37" i="13"/>
  <c r="H34" i="13"/>
  <c r="H32" i="13"/>
  <c r="H28" i="13"/>
  <c r="H24" i="13"/>
  <c r="H21" i="13"/>
  <c r="H15" i="13"/>
  <c r="H11" i="13"/>
  <c r="H8" i="13"/>
  <c r="H6" i="13"/>
  <c r="H74" i="13" s="1"/>
  <c r="G74" i="11"/>
  <c r="D24" i="2"/>
  <c r="H24" i="2" s="1"/>
  <c r="K24" i="2" s="1"/>
  <c r="C24" i="2"/>
  <c r="C25" i="8" s="1"/>
  <c r="B24" i="2"/>
  <c r="B25" i="8" s="1"/>
  <c r="D23" i="2"/>
  <c r="H23" i="2" s="1"/>
  <c r="K23" i="2" s="1"/>
  <c r="C23" i="2"/>
  <c r="B23" i="2"/>
  <c r="D22" i="2"/>
  <c r="H22" i="2" s="1"/>
  <c r="K22" i="2" s="1"/>
  <c r="C22" i="2"/>
  <c r="B22" i="2"/>
  <c r="D21" i="2"/>
  <c r="D22" i="8" s="1"/>
  <c r="E22" i="8" s="1"/>
  <c r="C21" i="2"/>
  <c r="C22" i="8" s="1"/>
  <c r="B21" i="2"/>
  <c r="B22" i="8" s="1"/>
  <c r="D20" i="2"/>
  <c r="E20" i="2" s="1"/>
  <c r="C20" i="2"/>
  <c r="C21" i="8" s="1"/>
  <c r="B20" i="2"/>
  <c r="D19" i="2"/>
  <c r="D20" i="8" s="1"/>
  <c r="C19" i="2"/>
  <c r="B19" i="2"/>
  <c r="C24" i="8"/>
  <c r="B24" i="8"/>
  <c r="C23" i="8"/>
  <c r="B23" i="8"/>
  <c r="B21" i="8"/>
  <c r="C16" i="8"/>
  <c r="C15" i="8"/>
  <c r="C14" i="8"/>
  <c r="C13" i="8"/>
  <c r="H20" i="2" l="1"/>
  <c r="K20" i="2" s="1"/>
  <c r="H21" i="2"/>
  <c r="K21" i="2" s="1"/>
  <c r="D21" i="8"/>
  <c r="E21" i="8" s="1"/>
  <c r="D25" i="8"/>
  <c r="E25" i="8" s="1"/>
  <c r="C25" i="2"/>
  <c r="E22" i="2"/>
  <c r="D23" i="8"/>
  <c r="E23" i="8" s="1"/>
  <c r="H19" i="2"/>
  <c r="K19" i="2" s="1"/>
  <c r="E24" i="2"/>
  <c r="E21" i="2"/>
  <c r="D24" i="8"/>
  <c r="E24" i="8" s="1"/>
  <c r="E23" i="2"/>
  <c r="D25" i="2"/>
  <c r="E19" i="2"/>
  <c r="C20" i="8"/>
  <c r="C26" i="8" s="1"/>
  <c r="D26" i="8" l="1"/>
  <c r="E26" i="8" s="1"/>
  <c r="E25" i="2"/>
  <c r="H25" i="2"/>
  <c r="K25" i="2" s="1"/>
  <c r="E20"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tc={0BD5DA26-38C9-4825-9653-C048E50B2E24}</author>
  </authors>
  <commentList>
    <comment ref="A35" authorId="0" shapeId="0" xr:uid="{00000000-0006-0000-0500-000001000000}">
      <text>
        <t>[Threaded comment]
Your version of Excel allows you to read this threaded comment; however, any edits to it will get removed if the file is opened in a newer version of Excel. Learn more: https://go.microsoft.com/fwlink/?linkid=870924
Comment:
    bei Inhaltsstoffen % Anteil mit Zertifikat</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tc={BFAE5043-7038-47AB-B7E3-70C00859EA80}</author>
  </authors>
  <commentList>
    <comment ref="A35" authorId="0" shapeId="0" xr:uid="{00000000-0006-0000-0700-000001000000}">
      <text>
        <t>[Threaded comment]
Your version of Excel allows you to read this threaded comment; however, any edits to it will get removed if the file is opened in a newer version of Excel. Learn more: https://go.microsoft.com/fwlink/?linkid=870924
Comment:
    bei Inhaltsstoffen % Anteil mit Zertifikat</t>
      </text>
    </comment>
  </commentList>
</comments>
</file>

<file path=xl/sharedStrings.xml><?xml version="1.0" encoding="utf-8"?>
<sst xmlns="http://schemas.openxmlformats.org/spreadsheetml/2006/main" count="951" uniqueCount="622">
  <si>
    <t>2026 / 2027</t>
  </si>
  <si>
    <t>xxx 2026</t>
  </si>
  <si>
    <t>2026 xx xxxx</t>
  </si>
  <si>
    <t>Erreichte Punkte</t>
  </si>
  <si>
    <t>Summe</t>
  </si>
  <si>
    <t>ALLPLAN GmbH</t>
  </si>
  <si>
    <t>Schwindgasse 10, 1040 Wien</t>
  </si>
  <si>
    <t>www.allplan.at</t>
  </si>
  <si>
    <t>Norbert  R. L u x</t>
  </si>
  <si>
    <t>Telefon</t>
  </si>
  <si>
    <t>xxxx</t>
  </si>
  <si>
    <t>M: +43 676 842 225 220</t>
  </si>
  <si>
    <t>Firmenbuchnummer: 94000k</t>
  </si>
  <si>
    <t>Handelsgericht Wien</t>
  </si>
  <si>
    <t>Reval. Verpflichtendes Update</t>
  </si>
  <si>
    <t>Frage Nr.</t>
  </si>
  <si>
    <t>Fragebogen Produkt</t>
  </si>
  <si>
    <t>Max. Punkteanzahl Kategorien</t>
  </si>
  <si>
    <t>max. Punkte je Frage</t>
  </si>
  <si>
    <t>Kommentar</t>
  </si>
  <si>
    <t>bei Bedarf/Änderung</t>
  </si>
  <si>
    <t>Frage 1</t>
  </si>
  <si>
    <t>Um welche Art/Produktgruppe handelt es sich?</t>
  </si>
  <si>
    <t>Frage 2</t>
  </si>
  <si>
    <t>Inwiefern ist das von ihnen angebotene Produkt ökologisch nachhaltiger als vergleichbare Produkte?</t>
  </si>
  <si>
    <t>25% pro ausgewählter Kategorie</t>
  </si>
  <si>
    <t>ja (aktuelles Jahr)</t>
  </si>
  <si>
    <t>Frage 3</t>
  </si>
  <si>
    <r>
      <t xml:space="preserve">Wodurch wird die ökologische Nachhaltigkeit der Produkte bestätigt?
</t>
    </r>
    <r>
      <rPr>
        <u/>
        <sz val="11"/>
        <color theme="1"/>
        <rFont val="Arial"/>
        <family val="2"/>
      </rPr>
      <t>Nachweis!</t>
    </r>
  </si>
  <si>
    <t>Bewertung lt. Vorgaben Bewertung Zertifikate</t>
  </si>
  <si>
    <t>Frage 3a</t>
  </si>
  <si>
    <r>
      <t xml:space="preserve">Kommunizieren Sie transparent die ökologischen Vorteile Ihres Produktes?
</t>
    </r>
    <r>
      <rPr>
        <u/>
        <sz val="11"/>
        <color theme="1"/>
        <rFont val="Arial"/>
        <family val="2"/>
      </rPr>
      <t>Nachweis!</t>
    </r>
  </si>
  <si>
    <t>Vorkette/Inhaltsstoffe</t>
  </si>
  <si>
    <t>ja</t>
  </si>
  <si>
    <t>Frage 4</t>
  </si>
  <si>
    <r>
      <t xml:space="preserve">nur für Investitionsgüter, Gebrauchsgüter, Werkstoffe:
Um welche Güter handelt es sich? (Weitere Informationen in Tabelle eintragen)
</t>
    </r>
    <r>
      <rPr>
        <u/>
        <sz val="11"/>
        <color theme="1"/>
        <rFont val="Arial"/>
        <family val="2"/>
      </rPr>
      <t>Nachweis!</t>
    </r>
  </si>
  <si>
    <t>Frage 5</t>
  </si>
  <si>
    <r>
      <t xml:space="preserve">nur für Verbrauchsgüter:
Um welche Güter handelt es sich?  (Weitere Informationen in Tabelle eintragen)
</t>
    </r>
    <r>
      <rPr>
        <u/>
        <sz val="11"/>
        <color theme="1"/>
        <rFont val="Arial"/>
        <family val="2"/>
      </rPr>
      <t>Nachweis!</t>
    </r>
  </si>
  <si>
    <t>Frage 6</t>
  </si>
  <si>
    <t>Nennen Sie Namen und Standorte (Logistikzentren) ihrer Hauptlieferanten.</t>
  </si>
  <si>
    <t>Frage 6a</t>
  </si>
  <si>
    <r>
      <t xml:space="preserve">Sind die </t>
    </r>
    <r>
      <rPr>
        <u/>
        <sz val="11"/>
        <color theme="1"/>
        <rFont val="Arial"/>
        <family val="2"/>
      </rPr>
      <t>Rohstoffe</t>
    </r>
    <r>
      <rPr>
        <sz val="11"/>
        <color theme="1"/>
        <rFont val="Arial"/>
        <family val="2"/>
      </rPr>
      <t>, welche Sie für Ihr Produkt einsetzen, zum überwiegenden Teil (&gt; 75 % der eingesetzten Rohstoffe) regional (Radius 100 km) verfügbar?</t>
    </r>
  </si>
  <si>
    <t>Bitte um kurze Erklärung der Herkunft.</t>
  </si>
  <si>
    <t>100% alles regional, 75% teilweise regional/im Land bzw., 50% bei nicht verfügbar regional und import aus Europa oder Afrika, sonst 0%</t>
  </si>
  <si>
    <t>Frage 6b</t>
  </si>
  <si>
    <t xml:space="preserve">Importieren Sie benötigte Rohstoffe, welche auch regional (Radius 100 km) verfügbar wären? </t>
  </si>
  <si>
    <t>Wenn ja, wodurch wird der Import gerechtfertigt?</t>
  </si>
  <si>
    <t>Frage 7</t>
  </si>
  <si>
    <t xml:space="preserve">Welche Maßnahmen werden gesetzt um die den Transport der Rohstoffe nachhaltiger zu gestalten? </t>
  </si>
  <si>
    <t>30% pro Kategorie, 100% wenn alle</t>
  </si>
  <si>
    <t>Herstellung</t>
  </si>
  <si>
    <t>Frage 8</t>
  </si>
  <si>
    <t>Stellen Sie das Produkt im eigenen Unternehmen her? (Verarbeitung im eigenen Unternehmen)</t>
  </si>
  <si>
    <t>Frage 8a</t>
  </si>
  <si>
    <t xml:space="preserve">Wo wird der größte Teil der Fertigung des Produktes (&gt; als 75% der Produktionsschritte) vorgenommen? </t>
  </si>
  <si>
    <t>ja und regional =&gt; 80%; nein und Europa =&gt;50%; nein und sonstiges=&gt;0%</t>
  </si>
  <si>
    <t>Beschreiben Sie kurz die wichtigsten Produktionsschritte &amp; wo diese vorgenommen werden</t>
  </si>
  <si>
    <t>Frage 9</t>
  </si>
  <si>
    <t>Welche Energieträger setzen Sie für die Herstellung Ihres Produktes ein? (Strom)</t>
  </si>
  <si>
    <t>Punkte analog zu % Anteil EE Strom; wenn eigene Produktion: 100% vom Mittelwert der Antworten Frage 9; sonst 50% vom Mittelwert Frage 9 und Mittelwert Frage  9b (max. 2.5)</t>
  </si>
  <si>
    <t>Frage 9a</t>
  </si>
  <si>
    <t>Welche Energieträger setzen Sie für die Herstellung Ihres Produktes ein? (Wärme)</t>
  </si>
  <si>
    <t>Punkte analog zu % Anteil EE Wärme; wenn eigene Produktion: 100% vom Mittelwert der Antworten Frage 9; sonst 50% vom Mittelwert Frage 9 und Mittelwert Frage  9b (max. 2.5)</t>
  </si>
  <si>
    <t>Frage 9b</t>
  </si>
  <si>
    <t xml:space="preserve">Bei Produktion durch externen Hersteller: führen Sie den Strom- und Wärmemix des Herstellers an 
</t>
  </si>
  <si>
    <t>Frage 10</t>
  </si>
  <si>
    <r>
      <t xml:space="preserve">Werden </t>
    </r>
    <r>
      <rPr>
        <u/>
        <sz val="11"/>
        <color theme="1"/>
        <rFont val="Arial"/>
        <family val="2"/>
      </rPr>
      <t>in der Produktion</t>
    </r>
    <r>
      <rPr>
        <sz val="11"/>
        <color theme="1"/>
        <rFont val="Arial"/>
        <family val="2"/>
      </rPr>
      <t xml:space="preserve"> Maßnahmen - welche über den gesetzlich verpflichteten Standard hinaus gehen - unternommen, um Ihren Energieverbrauch (Strom- und Wärmeenergie) möglichst effizient zu gestalten?</t>
    </r>
  </si>
  <si>
    <t>Ja und Maßnahmen beschrieben =&gt; 50%; Ja und Maßnahmen beschrieben und Einsparungen  =&gt; 100%; nein =&gt; 0%; ja und keine Info =&gt; 0%; nicht relevant und plausible Erklärung =&gt; 100%; sonst 0%</t>
  </si>
  <si>
    <t>Bitte Maßnahmen &amp; erzielte Einsparung beschreiben.</t>
  </si>
  <si>
    <t>Frage 11</t>
  </si>
  <si>
    <r>
      <t xml:space="preserve">Werden </t>
    </r>
    <r>
      <rPr>
        <u/>
        <sz val="11"/>
        <color theme="1"/>
        <rFont val="Arial"/>
        <family val="2"/>
      </rPr>
      <t>in der Produktion</t>
    </r>
    <r>
      <rPr>
        <sz val="11"/>
        <color theme="1"/>
        <rFont val="Arial"/>
        <family val="2"/>
      </rPr>
      <t xml:space="preserve"> Maßnahmen - welche über den gesetzlich verpflichteten Standard hinaus gehen - unternommen, um mit Wasser und Abwasser möglichst effizient und umweltschonend umzugehen?</t>
    </r>
  </si>
  <si>
    <t>Frage 12</t>
  </si>
  <si>
    <r>
      <t xml:space="preserve">Werden </t>
    </r>
    <r>
      <rPr>
        <u/>
        <sz val="11"/>
        <color theme="1"/>
        <rFont val="Arial"/>
        <family val="2"/>
      </rPr>
      <t>in der Produktion</t>
    </r>
    <r>
      <rPr>
        <sz val="11"/>
        <color theme="1"/>
        <rFont val="Arial"/>
        <family val="2"/>
      </rPr>
      <t xml:space="preserve"> Maßnahmen - welche über den gesetzlich verpflichteten Standard hinaus gehen - unternommen, um mit sonstigen Ressourcen (Materialien, Hilfsstoffe, Zuschlagsstoffe etc.) möglichst effizient und umweltschonend umzugehen?
Bitte Maßnahmen beschreiben</t>
    </r>
  </si>
  <si>
    <t>Frage 13</t>
  </si>
  <si>
    <r>
      <t xml:space="preserve">Werden </t>
    </r>
    <r>
      <rPr>
        <u/>
        <sz val="11"/>
        <color theme="1"/>
        <rFont val="Arial"/>
        <family val="2"/>
      </rPr>
      <t>in der Produktion</t>
    </r>
    <r>
      <rPr>
        <sz val="11"/>
        <color theme="1"/>
        <rFont val="Arial"/>
        <family val="2"/>
      </rPr>
      <t xml:space="preserve"> Maßnahmen - welche über den gesetzlich verpflichteten Standard hinaus gehen - unternommen, um Abfall (Menge des Abfalls, Art der Abfälle) zu vermeiden oder zu reduzieren?</t>
    </r>
  </si>
  <si>
    <t>Frage 14</t>
  </si>
  <si>
    <r>
      <t xml:space="preserve">Wurde in den letzten 3 Jahren eine Erhebung zum CO2-Fußabdruck (Produkt) durchgeführt? Falls ja, bitte um Übermittlung.
</t>
    </r>
    <r>
      <rPr>
        <u/>
        <sz val="11"/>
        <color theme="1"/>
        <rFont val="Arial"/>
        <family val="2"/>
      </rPr>
      <t>Nachweis!</t>
    </r>
    <r>
      <rPr>
        <sz val="11"/>
        <color theme="1"/>
        <rFont val="Arial"/>
        <family val="2"/>
      </rPr>
      <t xml:space="preserve">
</t>
    </r>
  </si>
  <si>
    <t>Punktevergabe: 50% Punkte für JA und 30% Zusatzpunkte für Reduktion und 20% Veröffentlichung</t>
  </si>
  <si>
    <t>Frage 14a</t>
  </si>
  <si>
    <t>Wie hat sich der Wert in den letzten Jahren entwickelt?</t>
  </si>
  <si>
    <t>Frage 14b</t>
  </si>
  <si>
    <t>Veröffentlichen Sie die Ergebnisse (wo?)?</t>
  </si>
  <si>
    <t>Verpackung/Entsorgung</t>
  </si>
  <si>
    <t>Frage 15</t>
  </si>
  <si>
    <t xml:space="preserve">Wurden bereits Maßnahmen unternommen, um die Umwelteinflüsse durch die Verpackung zu reduzieren </t>
  </si>
  <si>
    <t>20% pro ausgewählter Kategorie (nur bei plausibler Beschreibung)</t>
  </si>
  <si>
    <t>bitte um Erläuterung</t>
  </si>
  <si>
    <t>Frage 16</t>
  </si>
  <si>
    <t>Beziehen Sie den überwiegenden Teil der Verpackungsmaterialien (&gt; 90 % des Gesamtgewichts der Verpackung) regional (Radius &lt;100km)?</t>
  </si>
  <si>
    <t>Ja=&gt;100%; nein=&gt;0%; nicht möglich und Begründung =&gt;50%</t>
  </si>
  <si>
    <t>Frage 17</t>
  </si>
  <si>
    <t>Füllen Sie die Tabelle zu Kennzahlen der Produktverpackung aus!</t>
  </si>
  <si>
    <t>Wenn 0-5%&gt;&gt; 100%
6-10%&gt;&gt; 50%
11-15%&gt;&gt;30%
sonst&gt;&gt;0%; bei mehreren Angaben: Mittelwert Verpackungsanteil heranziehen</t>
  </si>
  <si>
    <t>Frage 18</t>
  </si>
  <si>
    <t>Ist die Verpackung für Endkunden leicht in einzelne Bestandteile zerlegbar, um die fachgerechte Verwertung der Materialien zu ermöglichen?</t>
  </si>
  <si>
    <t>ja und Erklärung 100%, sonst 0</t>
  </si>
  <si>
    <t>in welche Bestandteile (Material) lässt sich die Verpackung zerlegen?</t>
  </si>
  <si>
    <t>Frage 19</t>
  </si>
  <si>
    <t>Informieren Sie den Verbraucher über richtigen Umgang mit der Verpackung?
Wie/wo? (am Produkt selbst, homepage..)</t>
  </si>
  <si>
    <t>Distribution</t>
  </si>
  <si>
    <t>Frage 20</t>
  </si>
  <si>
    <t>Wie viel Prozent der jährlichen Produktionsmengen werden über-regional (Radius &gt;100km) vertrieben? X%</t>
  </si>
  <si>
    <t>% Punkte: (100%-angegebener Wert %)</t>
  </si>
  <si>
    <t>Frage 20a</t>
  </si>
  <si>
    <t xml:space="preserve">Wohin wird der größte Teil des Produktes/der Produkte (&gt; als 75% der Produkte) vertrieben? </t>
  </si>
  <si>
    <t>Region: 100%
Land: 75%
Europa: 50%
sonst: 0%</t>
  </si>
  <si>
    <t>Frage 21</t>
  </si>
  <si>
    <t xml:space="preserve">Welche Maßnahmen werden gesetzt um die Distribution effizienter zu transportieren? 
</t>
  </si>
  <si>
    <t>Nutzungsphase</t>
  </si>
  <si>
    <t>Frage 22</t>
  </si>
  <si>
    <t>Informieren Sie den Konsumenten über eine umweltfreundliche Verwendung/Nutzung des Produkts ?</t>
  </si>
  <si>
    <t>am Produkt 100%, sonst mind. eines 50%, mehrere 75%, sonst 0</t>
  </si>
  <si>
    <t>Frage 23</t>
  </si>
  <si>
    <t>Wurden Maßnahmen in der Entwicklung des Produktes getätigt, um die Lebensdauer und Reparaturfähigkeit Ihres Produktes zu erhöhen?</t>
  </si>
  <si>
    <t>ja 75%, ja und Umfang der Aktivitäten 100%, Verbrauchsgut: 50%, nein: 0</t>
  </si>
  <si>
    <t>Vergleichen Sie die Lebensdauer und Reparturfähigkeiten des Produktes mit vergleichbaren Produkten.</t>
  </si>
  <si>
    <t>Frage 24</t>
  </si>
  <si>
    <t>Werden Reparatur- und Wartungsdienstleistungen hausintern angeboten?(für Investitionsgüter und Gebrauchsgüter relevant)</t>
  </si>
  <si>
    <t>ja 100%, nein 0; Verbrauchsgut: 50%</t>
  </si>
  <si>
    <t>Frage 25</t>
  </si>
  <si>
    <t>Gibt es eine Garantieleistung welche über das gesetzliche Maß hinaus geht?</t>
  </si>
  <si>
    <t>Frage 26</t>
  </si>
  <si>
    <t>Werden Ihre Produkte auch vermietet anstatt verkauft? (für Investitionsgüter und Gebrauchsgüter relevant)</t>
  </si>
  <si>
    <t>%</t>
  </si>
  <si>
    <t>–</t>
  </si>
  <si>
    <t>x%</t>
  </si>
  <si>
    <t>x</t>
  </si>
  <si>
    <t>Blauer Engel</t>
  </si>
  <si>
    <t>EU Ecolabel</t>
  </si>
  <si>
    <t>Nordic Swan</t>
  </si>
  <si>
    <t>Cradle to Cradle certified</t>
  </si>
  <si>
    <t>xx</t>
  </si>
  <si>
    <t>&lt; 1 mg/L</t>
  </si>
  <si>
    <t>1–10 mg/L</t>
  </si>
  <si>
    <t>10–100 mg/L</t>
  </si>
  <si>
    <t>&gt; 100 mg/L</t>
  </si>
  <si>
    <t>Bewertung</t>
  </si>
  <si>
    <t>Frage 4:</t>
  </si>
  <si>
    <t>Investitions/Gebrauchsgüter AUSSER Textilien</t>
  </si>
  <si>
    <t>Gewichtung</t>
  </si>
  <si>
    <t>Kategorie</t>
  </si>
  <si>
    <t>Kriterium</t>
  </si>
  <si>
    <t>Antwort</t>
  </si>
  <si>
    <t>Anteil am Produktgewicht</t>
  </si>
  <si>
    <t>für Produktgruppe nicht relevant</t>
  </si>
  <si>
    <t>Erläuterung</t>
  </si>
  <si>
    <t>Nachweis</t>
  </si>
  <si>
    <t>Punkte bei ja, Nachweis multipliziert mit %</t>
  </si>
  <si>
    <t>Inhalt</t>
  </si>
  <si>
    <t xml:space="preserve">Enthält das Produkt erneuerbare Inhaltsstoffe </t>
  </si>
  <si>
    <t>Datenblatt</t>
  </si>
  <si>
    <t xml:space="preserve">Enthält das Produkt recycelte Inhaltsstoffe </t>
  </si>
  <si>
    <t>Punkte bei ja und Nachweis</t>
  </si>
  <si>
    <t>Wird der Einsatz kritischer Rohstoffe vermieden (über gesetzl. Vorgaben hinaus)</t>
  </si>
  <si>
    <t>Wird der Einsatz von Schadstoffen vermieden (über gesetzl. Vorgaben hinaus)</t>
  </si>
  <si>
    <t>Zertifikat/Datenblatt</t>
  </si>
  <si>
    <t>Punkte bei ja und Nachweis; nicht rel. F. Produktart&amp; Erläuterung: halbe Punkte</t>
  </si>
  <si>
    <t>Design</t>
  </si>
  <si>
    <t>Wurde beim Produktdesign auf Modularität/Aufrüstbarkeit geachtet</t>
  </si>
  <si>
    <t xml:space="preserve">Wurde beim Produktdesign auf Wartungs/Reparaturfähigkeit geachtet: </t>
  </si>
  <si>
    <t>Organisation/Verfügbarkeit von Ersatzteilen durch das Unternehmen</t>
  </si>
  <si>
    <t>Organisation/Verfügbarkeit der Reparatur durch das Unternehmen</t>
  </si>
  <si>
    <t>Gebrauchsgüter: Textilien</t>
  </si>
  <si>
    <t>volle P bei ja, sonst 0</t>
  </si>
  <si>
    <t>Wie hoch ist der Anteil nachhaltiger Fasern am Produkt? (z.B. Hanf, Leinen, Lyocell, Bio-Baumwolle..)</t>
  </si>
  <si>
    <t>volle P bei ja mal % Anteil</t>
  </si>
  <si>
    <t>Wie hoch ist der Anteil recycelter Fasern?</t>
  </si>
  <si>
    <t>Verzicht auf gesundheitsschädliche Chemikalien (über gesetzl. Vorgaben hinaus)?</t>
  </si>
  <si>
    <t>z. B. OEKO-TEX</t>
  </si>
  <si>
    <t>Gibt es für das Produkt oder dessen Inhaltsstoffe ein anerkanntes Umwelt- oder Nachhaltigkeitszeichen?</t>
  </si>
  <si>
    <t>Zertifikat</t>
  </si>
  <si>
    <t>Wurde beim Produktdesign auf Langlebigkeit und hohe Verarbeitungsqualität geachtet?</t>
  </si>
  <si>
    <t>Produktbeschreibung</t>
  </si>
  <si>
    <t>Wurde beim Produktdesign auf Reparatur- oder Wiederverwendungsmöglichkeit geachtet?</t>
  </si>
  <si>
    <t>bei verschiedenen Produktgruppen: füllen Sie jeweils eine Tabelle pro Produktgruppe aus (ggf. rechts weitere Tabellen einfügen)</t>
  </si>
  <si>
    <t>Frage 5:</t>
  </si>
  <si>
    <t>Verbrauchsgüter, z.B. Putz-, Reinigungsmittel, Kosmetik</t>
  </si>
  <si>
    <t>Produkt/gruppe:</t>
  </si>
  <si>
    <t>Umsatzanteil:[%]</t>
  </si>
  <si>
    <t>Enthält das Produkt biologisch abbaubare Inhaltsstoffe (über gesetzliche Vorgaben hinaus)</t>
  </si>
  <si>
    <t>Produktdatenblatt oder Herstellerbestätigung</t>
  </si>
  <si>
    <t>Ist das Produkt frei von Mikroplastik</t>
  </si>
  <si>
    <t xml:space="preserve">Produktdatenblatt </t>
  </si>
  <si>
    <t>Verzichtet das Produkt auf umwelt- oder gesundheitsschädliche Chemikalien/Inhaltsstoffe (über gesetzl. Vorgaben hinaus)</t>
  </si>
  <si>
    <t>Sicherheitsdatenblatt</t>
  </si>
  <si>
    <t>Handelt es sich um ein Konzentrat?</t>
  </si>
  <si>
    <t>volle P bei 0, 50% bei EC/LC50 &gt; 100 mg/L</t>
  </si>
  <si>
    <t>Wie hoch ist die aquatische Toxizität des Produktes? (LC50, NC50)</t>
  </si>
  <si>
    <t>Besteht das Produkt aus nachwachsenden oder biobasierten Rohstoffen?</t>
  </si>
  <si>
    <t>Produktdatenblatt</t>
  </si>
  <si>
    <t>Gibt es für das Produkt oder dessen Haupt-Inhaltsstoffe (75% bezogen auf das Produktgewicht) ein anerkanntes Umwelt- oder Nachhaltigkeitszeichen?</t>
  </si>
  <si>
    <t>Zertifikat, z.B. EU Ecolabel, Blauer Engel, Ecocert</t>
  </si>
  <si>
    <t>Frage 9:</t>
  </si>
  <si>
    <t>Strom</t>
  </si>
  <si>
    <t>Bezugsjahr:</t>
  </si>
  <si>
    <t>Stromquelle</t>
  </si>
  <si>
    <t>Standort 1:…............</t>
  </si>
  <si>
    <t>Standort 2:…........</t>
  </si>
  <si>
    <t>Standort 3:…........</t>
  </si>
  <si>
    <t>Standort ..:….....</t>
  </si>
  <si>
    <t>Netzbezug: zertifizierter Ökostrom [MWh]</t>
  </si>
  <si>
    <t>relevante Produktionsstandorte FÜR DAS GEWÄHLTE PRODUKT</t>
  </si>
  <si>
    <t>Netzbezug: Strom [MWh]
Anteil Erneuerbare lt. Stromversorger  [%]</t>
  </si>
  <si>
    <t>Eigene PV-Anlage [MWh]</t>
  </si>
  <si>
    <t>Sonstiges [MWh]</t>
  </si>
  <si>
    <t>nicht relevant</t>
  </si>
  <si>
    <t>Summe [MWh]</t>
  </si>
  <si>
    <t>Frage 9a:</t>
  </si>
  <si>
    <t xml:space="preserve"> Wärme</t>
  </si>
  <si>
    <t>Wärmeträger</t>
  </si>
  <si>
    <t>Standort 1:…........</t>
  </si>
  <si>
    <t>Standort ...:…........</t>
  </si>
  <si>
    <t>Erdgas [MWh]</t>
  </si>
  <si>
    <t>Fernwärme [MWh]
Anteil Erneuerbare lt. Fernwärmeanbieter [%]</t>
  </si>
  <si>
    <t>Biomasse / Holz / Pellets [MWh]</t>
  </si>
  <si>
    <t>Strom (Wärmepumpe)</t>
  </si>
  <si>
    <t>Öl [MWh]</t>
  </si>
  <si>
    <t>Frage 9b:</t>
  </si>
  <si>
    <t>externer Hersteller</t>
  </si>
  <si>
    <t xml:space="preserve"> Hersteller 1:…........</t>
  </si>
  <si>
    <t xml:space="preserve"> Hersteller 2:…........</t>
  </si>
  <si>
    <t xml:space="preserve"> Hersteller 3:…........</t>
  </si>
  <si>
    <t xml:space="preserve"> Hersteller...:…........</t>
  </si>
  <si>
    <t>Fernwärme [MWh]
Anteil Erneuerbare lt. Versorger [%]</t>
  </si>
  <si>
    <t>Frage 17:</t>
  </si>
  <si>
    <t xml:space="preserve"> Produkt</t>
  </si>
  <si>
    <t>Produkt</t>
  </si>
  <si>
    <t>Art der Produktverpackung</t>
  </si>
  <si>
    <t>Netto-Produktgewicht*
[g]</t>
  </si>
  <si>
    <t>Gewicht Produktverpackung
[g]</t>
  </si>
  <si>
    <t>Verpackungsanteil
 [%]</t>
  </si>
  <si>
    <t>Art der Umverpackung</t>
  </si>
  <si>
    <t>Beispiel</t>
  </si>
  <si>
    <t>Produkt 1</t>
  </si>
  <si>
    <t>z. B. Glas, Becher, Flasche, Dose</t>
  </si>
  <si>
    <t>z. B. Karton, Sleeve, Folie, Banderole</t>
  </si>
  <si>
    <t>*bei Flüssigkeiten und unbekanntem Gewicht Umrechnung annehmen/abschätzen</t>
  </si>
  <si>
    <t>ja bei Herstellung</t>
  </si>
  <si>
    <t>anerkannte Umweltzeichen oder Gütesiegel</t>
  </si>
  <si>
    <t>Verpackung</t>
  </si>
  <si>
    <t>nein</t>
  </si>
  <si>
    <t>staatlich anerkannte Zertifizierungen (incl. ISO 14001 de Herstellers)</t>
  </si>
  <si>
    <t xml:space="preserve">Transport </t>
  </si>
  <si>
    <t>teilweise</t>
  </si>
  <si>
    <t>sonstige nachvollziehbare Nachweise oder Einschätzungen</t>
  </si>
  <si>
    <t>bei der Nutzung</t>
  </si>
  <si>
    <t>nur Verpackung</t>
  </si>
  <si>
    <t>alle genannten Kategorien</t>
  </si>
  <si>
    <t>Putz- Reinigungs-, Waschmittel</t>
  </si>
  <si>
    <t>Maschinen/Geräte</t>
  </si>
  <si>
    <t>Logistikmaßnahmen (weniger Transport-km)</t>
  </si>
  <si>
    <t>Textilien</t>
  </si>
  <si>
    <t>Spielzeug</t>
  </si>
  <si>
    <t>alternative Treibstoffe (z.B. E-LKW)</t>
  </si>
  <si>
    <t>Kosmetik</t>
  </si>
  <si>
    <t>Möbel</t>
  </si>
  <si>
    <t>umweltschonende Transportmittel (z.B. Bahn)</t>
  </si>
  <si>
    <t>Sonstiges</t>
  </si>
  <si>
    <t>sonstige</t>
  </si>
  <si>
    <t>Bsp</t>
  </si>
  <si>
    <t>Verbrauchsgüter (werden bei Nutzung verbraucht)</t>
  </si>
  <si>
    <t>Kosmetik, Waschmittel, Einmalgeschirr</t>
  </si>
  <si>
    <t>Investitionsgüter (zur Herstellung anderer Güter oder DL)</t>
  </si>
  <si>
    <t>Maschinen, Fahrzeuge</t>
  </si>
  <si>
    <t>nicht relevant da Verbrauchsgut</t>
  </si>
  <si>
    <t>Gebrauchsgüter (über längeren Zeitraum genutzt)</t>
  </si>
  <si>
    <t>Geschirr, Geräte, Maschinen</t>
  </si>
  <si>
    <t>Werkstoffe und Materialien/Vorprodukte</t>
  </si>
  <si>
    <t>Kunststoffe, Materialien</t>
  </si>
  <si>
    <t>Investitionsgüter &amp; Gebrauchsgüter</t>
  </si>
  <si>
    <t>TABELLE</t>
  </si>
  <si>
    <t>Verbrauchsgüter</t>
  </si>
  <si>
    <t>Putzmittel</t>
  </si>
  <si>
    <t>Umweltzeichen</t>
  </si>
  <si>
    <t>ja (eigene Angabe)</t>
  </si>
  <si>
    <t>ja mit Nachweis</t>
  </si>
  <si>
    <t>ja in einer Bedienungsanleitung</t>
  </si>
  <si>
    <t>ja Aufschrift am Produkt</t>
  </si>
  <si>
    <t>ja QR Code</t>
  </si>
  <si>
    <t>ja auf unserer homepage</t>
  </si>
  <si>
    <t>ja mehrere davon (bitte erläutern)</t>
  </si>
  <si>
    <t>im eigenen Unternehmen</t>
  </si>
  <si>
    <t xml:space="preserve">in der Region (&lt;100km) </t>
  </si>
  <si>
    <t>in Europa</t>
  </si>
  <si>
    <t>Eigene Produktion -&gt; Tabelle ausfüllen (Blatt:Tabellen): Wärme</t>
  </si>
  <si>
    <t>Eigene Produktion -&gt; Tabelle ausfüllen (Blatt:Tabellen): Strom</t>
  </si>
  <si>
    <t>Drittanbieter (weiter zu Frage 9b)</t>
  </si>
  <si>
    <t>Mehrwegverpackung</t>
  </si>
  <si>
    <t>Gewichtsreduktion</t>
  </si>
  <si>
    <t>Materialien-tausch</t>
  </si>
  <si>
    <t>Einsatz recyclbarer Materialen</t>
  </si>
  <si>
    <t>Maßnahmen zur Reduktion der Umverpackung</t>
  </si>
  <si>
    <t>Andere Maßnahmen</t>
  </si>
  <si>
    <t>Information über Mehrwegsystem</t>
  </si>
  <si>
    <t>richtigen Umgang mit der Verpackung (Mülltrennung,Recycling..)</t>
  </si>
  <si>
    <t>Sehr giftig für Wasserorganismen</t>
  </si>
  <si>
    <t>im eigenen Land</t>
  </si>
  <si>
    <t>Giftig</t>
  </si>
  <si>
    <t>Mäßig giftig</t>
  </si>
  <si>
    <t>Geringe akute Toxizität</t>
  </si>
  <si>
    <t>Fr 16</t>
  </si>
  <si>
    <t xml:space="preserve">nicht möglich (bitte erläutern) </t>
  </si>
  <si>
    <t>Kérdés száma</t>
  </si>
  <si>
    <t>Termék kérdőív</t>
  </si>
  <si>
    <t>Válaszlehetőség
(kérjük, válasszon)</t>
  </si>
  <si>
    <t>Magyarázat</t>
  </si>
  <si>
    <t>Szükséges igazolás
Kérjük, az adott cellában tüntesse fel a csatolt igazolás pontos megnevezését. (Az útmutató szövegét írja felül.)</t>
  </si>
  <si>
    <t>Kategória maximális pontszáma</t>
  </si>
  <si>
    <t>Kérdésenként elérhető max. pontszám</t>
  </si>
  <si>
    <t>Terméktípus</t>
  </si>
  <si>
    <t>1. kérdés</t>
  </si>
  <si>
    <t>Milyen típusú / termékcsoportba tartozó termékről van szó?</t>
  </si>
  <si>
    <t>2. kérdés</t>
  </si>
  <si>
    <t>Milyen szempontból ökológiailag fenntarthatóbb az Önök által kínált termék az összehasonlítható termékeknél?</t>
  </si>
  <si>
    <t>3. kérdés</t>
  </si>
  <si>
    <t>Tanúsítvány</t>
  </si>
  <si>
    <t>3a. kérdés</t>
  </si>
  <si>
    <t>Igazolás / link</t>
  </si>
  <si>
    <t>Ellátási lánc / összetevők</t>
  </si>
  <si>
    <t>4. kérdés</t>
  </si>
  <si>
    <t>Kérjük, töltse ki a releváns táblázatot:
1. Beruházási javak és tartós fogyasztási cikkek (textíliák kivételével), vagy
2. Textíliák</t>
  </si>
  <si>
    <t>A táblázat szerinti igazolások</t>
  </si>
  <si>
    <t>5. kérdés</t>
  </si>
  <si>
    <t>6. kérdés</t>
  </si>
  <si>
    <t>Adja meg a fő beszállítók nevét és telephelyét (logisztikai központját).</t>
  </si>
  <si>
    <t>6a. kérdés</t>
  </si>
  <si>
    <t>A termékhez felhasznált nyersanyagok túlnyomó része (&gt;75%-a) regionálisan (100 km-es körzetben) elérhető?</t>
  </si>
  <si>
    <t>Kérjük, röviden ismertesse a nyersanyagok (földrajzi) származási helyét.</t>
  </si>
  <si>
    <t>6b. kérdés</t>
  </si>
  <si>
    <t>Importálnak-e olyan szükséges nyersanyagokat, amelyek regionálisan (100 km-es körzetben) is elérhetők lennének?</t>
  </si>
  <si>
    <t>Amennyiben igen, kérjük, indokolja az import szükségességét.</t>
  </si>
  <si>
    <t>7. kérdés</t>
  </si>
  <si>
    <t>Milyen intézkedéseket alkalmaznak a nyersanyagok szállításának fenntarthatóbbá tétele érdekében?</t>
  </si>
  <si>
    <t>Gyártás / előállítás</t>
  </si>
  <si>
    <t>8. kérdés</t>
  </si>
  <si>
    <t>A terméket saját vállalaton belül állítják elő? (A feldolgozás saját vállalaton belül történik.)</t>
  </si>
  <si>
    <t>8a. kérdés</t>
  </si>
  <si>
    <t>Hol történik a termék előállításának legnagyobb része (a gyártási lépések több mint 75%-a)?</t>
  </si>
  <si>
    <t>Röviden ismertesse a legfontosabb gyártási lépéseket és azok helyszínét.</t>
  </si>
  <si>
    <t>9. kérdés</t>
  </si>
  <si>
    <t>Milyen energiahordozókat használ a vállalat? (Villamos energia)</t>
  </si>
  <si>
    <t>A villamos energiára vonatkozóan töltse ki a telephelyenkénti villamosenergia-táblázatot, és adott esetben csatolja a zöldáram-tanúsítványokat.</t>
  </si>
  <si>
    <t>9a. kérdés</t>
  </si>
  <si>
    <t>Milyen energiahordozókat használ a vállalat? (Hőenergia)</t>
  </si>
  <si>
    <t>A hőenergiára vonatkozóan töltse ki a telephelyenkénti hőenergia-táblázatot.</t>
  </si>
  <si>
    <t>9b. kérdés</t>
  </si>
  <si>
    <t>Külső gyártó általi előállítás esetén adja meg a gyártó villamosenergia- és hőenergia-mixét.</t>
  </si>
  <si>
    <t>10. kérdés</t>
  </si>
  <si>
    <t>Alkalmaznak-e a gyártás során a jogszabályban előírt minimumkövetelményeken túlmutató intézkedéseket annak érdekében, hogy az energiafelhasználás (villamos energia és hőenergia) a lehető leghatékonyabb legyen?</t>
  </si>
  <si>
    <t>Kérjük, ismertesse az intézkedéseket és az elért megtakarítást.</t>
  </si>
  <si>
    <t>11. kérdés</t>
  </si>
  <si>
    <t>Alkalmaznak-e a gyártás során a jogszabályban előírt minimumkövetelményeken túlmutató intézkedéseket a víz- és szennyvízkezelés minél hatékonyabb és környezetkímélőbb megvalósítása érdekében?</t>
  </si>
  <si>
    <t>12. kérdés</t>
  </si>
  <si>
    <t>Alkalmaznak-e a gyártás során a jogszabályban előírt minimumkövetelményeken túlmutató intézkedéseket az egyéb erőforrások (anyagok, segédanyagok, adalékanyagok stb.) minél hatékonyabb és környezetkímélőbb felhasználása érdekében?
Kérjük, ismertesse az intézkedéseket.</t>
  </si>
  <si>
    <t>13. kérdés</t>
  </si>
  <si>
    <t>Alkalmaznak-e a gyártás során a jogszabályban előírt minimumkövetelményeken túlmutató intézkedéseket a hulladék (mennyiség, hulladéktípusok) keletkezésének megelőzésére vagy csökkentésére?</t>
  </si>
  <si>
    <t>14. kérdés</t>
  </si>
  <si>
    <t>Karbonlábnyom-számítás</t>
  </si>
  <si>
    <t>14a. kérdés</t>
  </si>
  <si>
    <t>Hogyan alakult az érték az elmúlt években?</t>
  </si>
  <si>
    <t>14b. kérdés</t>
  </si>
  <si>
    <t>Nyilvánosságra hozzák-e az eredményeket? Ha igen, hol?</t>
  </si>
  <si>
    <t>Csomagolás / ártalmatlanítás</t>
  </si>
  <si>
    <t>15. kérdés</t>
  </si>
  <si>
    <t>Tettek-e már intézkedéseket a csomagolás környezeti hatásainak csökkentésére?</t>
  </si>
  <si>
    <t>Kérjük, részletezze.</t>
  </si>
  <si>
    <t>16. kérdés</t>
  </si>
  <si>
    <t>A csomagolóanyagok túlnyomó részét (a csomagolás teljes tömegének &gt;90%-át) regionálisan (&lt;100 km-es körzetből) szerzik be?</t>
  </si>
  <si>
    <t>17. kérdés</t>
  </si>
  <si>
    <t>Kérjük, töltse ki a termékcsomagolás mutatóira vonatkozó táblázatot!</t>
  </si>
  <si>
    <t>18. kérdés</t>
  </si>
  <si>
    <t>A végfelhasználó számára könnyen szétbontható-e a csomagolás különálló alkotóelemekre annak érdekében, hogy az egyes anyagok megfelelően hasznosíthatók legyenek?</t>
  </si>
  <si>
    <t>Milyen alkotóelemekre (anyagokra) bontható szét a csomagolás?</t>
  </si>
  <si>
    <t>19. kérdés</t>
  </si>
  <si>
    <t>Tájékoztatják-e a fogyasztót a csomagolás megfelelő kezeléséről?
Hogyan/hol (magán a terméken, honlapon stb.)?</t>
  </si>
  <si>
    <t>Disztribúció</t>
  </si>
  <si>
    <t>20. kérdés</t>
  </si>
  <si>
    <t>Az éves termelési mennyiség hány százalékát értékesítik régión kívül (&gt;100 km-es körzetben)? X%</t>
  </si>
  <si>
    <t>20a. kérdés</t>
  </si>
  <si>
    <t>Hová értékesítik a termék(ek) legnagyobb részét (a termékek több mint 75%-át)?</t>
  </si>
  <si>
    <t>21. kérdés</t>
  </si>
  <si>
    <t>Milyen intézkedéseket alkalmaznak a disztribúció fenntarthatóbbá és hatékonyabbá tétele érdekében?</t>
  </si>
  <si>
    <t>Használati szakasz</t>
  </si>
  <si>
    <t>22. kérdés</t>
  </si>
  <si>
    <t>Tájékoztatják-e a fogyasztót a termék környezetbarát használatáról?</t>
  </si>
  <si>
    <t>23. kérdés</t>
  </si>
  <si>
    <t>Történtek-e a termékfejlesztés során olyan intézkedések, amelyek célja a termék élettartamának és javíthatóságának növelése?</t>
  </si>
  <si>
    <t>Hasonlítsa össze a termék élettartamát és javíthatóságát az összehasonlítható termékekével.</t>
  </si>
  <si>
    <t>24. kérdés</t>
  </si>
  <si>
    <t>Kínál-e a vállalat saját keretein belül javítási és karbantartási szolgáltatásokat? (Beruházási javak és tartós fogyasztási cikkek esetén releváns.)</t>
  </si>
  <si>
    <t>25. kérdés</t>
  </si>
  <si>
    <t>Biztosítanak-e a jogszabályban előírtnál hosszabb vagy kedvezőbb garanciát/jótállást?</t>
  </si>
  <si>
    <t>26. kérdés</t>
  </si>
  <si>
    <t>A termékeket értékesítés helyett bérbe is adják? (Beruházási javak és tartós fogyasztási cikkek esetén releváns.)</t>
  </si>
  <si>
    <t>Összesen</t>
  </si>
  <si>
    <t>Értékelés</t>
  </si>
  <si>
    <t>4. kérdés:</t>
  </si>
  <si>
    <t>Beruházási javak / tartós fogyasztási cikkek, TEXTÍLIÁK KIVÉTELÉVEL</t>
  </si>
  <si>
    <t>Súlyozás</t>
  </si>
  <si>
    <t>Kategória</t>
  </si>
  <si>
    <t>Kritérium</t>
  </si>
  <si>
    <t>Válasz</t>
  </si>
  <si>
    <t>Arány a termék tömegében</t>
  </si>
  <si>
    <t>A termékcsoport szempontjából nem releváns</t>
  </si>
  <si>
    <t>Igazolás</t>
  </si>
  <si>
    <t>Pont jár igen válasz és igazolás esetén, a %-os aránnyal szorozva</t>
  </si>
  <si>
    <t>Összetétel</t>
  </si>
  <si>
    <t>Tartalmaz-e a termék megújuló forrásból származó összetevőket?</t>
  </si>
  <si>
    <t>Adatlap</t>
  </si>
  <si>
    <t>Tartalmaz-e a termék újrahasznosított összetevőket?</t>
  </si>
  <si>
    <t>Pont jár igen válasz és igazolás esetén</t>
  </si>
  <si>
    <t>Kerülik-e a kritikus nyersanyagok használatát (a jogszabályi előírásokon túl)?</t>
  </si>
  <si>
    <t>Kerülik-e a káros anyagok használatát (a jogszabályi előírásokon túl)?</t>
  </si>
  <si>
    <t>Tanúsítvány/adatlap</t>
  </si>
  <si>
    <t>Pont jár igen válasz és igazolás esetén; ha a terméktípus szempontjából nem releváns és ezt megindokolják: fél pont</t>
  </si>
  <si>
    <t>Dizájn</t>
  </si>
  <si>
    <t>Figyelembe vették-e a termék tervezésekor a modularitást/bővíthetőséget?</t>
  </si>
  <si>
    <t>Figyelembe vették-e a termék tervezésekor a karbantarthatóságot/javíthatóságot?</t>
  </si>
  <si>
    <t>Pótalkatrészek vállalat általi biztosítása/elérhetősége</t>
  </si>
  <si>
    <t>Javítás vállalat általi megszervezése/elérhetősége</t>
  </si>
  <si>
    <t>Tartós fogyasztási cikkek: textíliák</t>
  </si>
  <si>
    <t>Teljes pont igen válasz esetén, egyébként 0</t>
  </si>
  <si>
    <t>Mekkora a fenntartható szálak aránya a termékben? (pl. kender, len, lyocell, biopamut)</t>
  </si>
  <si>
    <t>Teljes pont igen válasz esetén, szorozva a %-os aránnyal</t>
  </si>
  <si>
    <t>Mekkora az újrahasznosított szálak aránya?</t>
  </si>
  <si>
    <t>Mellőzik-e az egészségre káros vegyi anyagokat (a jogszabályi előírásokon túl)?</t>
  </si>
  <si>
    <t>pl. OEKO-TEX</t>
  </si>
  <si>
    <t>Rendelkezik-e a termék vagy annak összetevői elismert környezetvédelmi vagy fenntarthatósági minősítő védjeggyel?</t>
  </si>
  <si>
    <t>Figyelembe vették-e a termék tervezésekor a hosszú élettartamot és a magas feldolgozási/minőségi színvonalat?</t>
  </si>
  <si>
    <t>Termékleírás</t>
  </si>
  <si>
    <t>Figyelembe vették-e a termék tervezésekor a javíthatóságot vagy újrahasználhatóságot?</t>
  </si>
  <si>
    <t>Különböző termékcsoportok esetén minden termékcsoportra külön táblázatot töltsön ki (szükség esetén további táblázatokat illesszen be jobbra).</t>
  </si>
  <si>
    <t>5. kérdés:</t>
  </si>
  <si>
    <t>Fogyóeszközök, pl. tisztító- és mosószerek, kozmetikumok</t>
  </si>
  <si>
    <t>Termék/termékcsoport:</t>
  </si>
  <si>
    <t>Árbevétel aránya: [%]</t>
  </si>
  <si>
    <t>Tartalmaz-e a termék biológiailag lebomló összetevőket (a jogszabályi előírásokon túl)?</t>
  </si>
  <si>
    <t>Termékadatlap vagy gyártói nyilatkozat</t>
  </si>
  <si>
    <t>Mikroműanyag-mentes-e a termék?</t>
  </si>
  <si>
    <t>Termékadatlap</t>
  </si>
  <si>
    <t>Mellőzi-e a termék a környezetre vagy egészségre káros vegyi anyagokat/összetevőket (a jogszabályi előírásokon túl)?</t>
  </si>
  <si>
    <t>Biztonsági adatlap</t>
  </si>
  <si>
    <t>Koncentrátumról van-e szó?</t>
  </si>
  <si>
    <t>Teljes pont 0 értéknél, 50% pont EC/LC50 &gt; 100 mg/L esetén</t>
  </si>
  <si>
    <t>Mekkora a termék vízi toxicitása? (LC50, NC50)</t>
  </si>
  <si>
    <t>Megújuló vagy bioalapú nyersanyagokból áll-e a termék?</t>
  </si>
  <si>
    <t>Rendelkezik-e a termék vagy fő összetevői (a termék tömegének 75%-a) elismert környezetvédelmi vagy fenntarthatósági minősítő védjeggyel?</t>
  </si>
  <si>
    <t>Tanúsítvány, pl. EU Ecolabel, Blauer Engel, Ecocert</t>
  </si>
  <si>
    <t>9. kérdés:</t>
  </si>
  <si>
    <t>Villamos energia</t>
  </si>
  <si>
    <t>Referenciaév:</t>
  </si>
  <si>
    <t>Villamosenergia-forrás</t>
  </si>
  <si>
    <t>1. telephely:…............</t>
  </si>
  <si>
    <t>2. telephely:…........</t>
  </si>
  <si>
    <t>3. telephely:…........</t>
  </si>
  <si>
    <t>... telephely:….....</t>
  </si>
  <si>
    <t>Hálózatról vásárolt tanúsított zöld villamos energia [MWh]</t>
  </si>
  <si>
    <t>A KIVÁLASZTOTT TERMÉK szempontjából releváns gyártási helyszínek</t>
  </si>
  <si>
    <t>Hálózatról vásárolt villamos energia [MWh]
Megújuló energia aránya a villamosenergia-szolgáltató adatai szerint [%]</t>
  </si>
  <si>
    <t>Saját napelemes rendszer [MWh]</t>
  </si>
  <si>
    <t>Egyéb [MWh]</t>
  </si>
  <si>
    <t>nem releváns</t>
  </si>
  <si>
    <t>Összesen [MWh]</t>
  </si>
  <si>
    <t>9a. kérdés:</t>
  </si>
  <si>
    <t>Hőenergia</t>
  </si>
  <si>
    <t>Hőenergia-forrás</t>
  </si>
  <si>
    <t>1. telephely:…........</t>
  </si>
  <si>
    <t>... telephely:…........</t>
  </si>
  <si>
    <t>Földgáz [MWh]</t>
  </si>
  <si>
    <t>Távhő [MWh]
Megújuló energia aránya a távhőszolgáltató adatai szerint [%]</t>
  </si>
  <si>
    <t>Biomassza / fa / pellet [MWh]</t>
  </si>
  <si>
    <t>Villamos energia (hőszivattyú)</t>
  </si>
  <si>
    <t>Olaj [MWh]</t>
  </si>
  <si>
    <t>9b. kérdés:</t>
  </si>
  <si>
    <t>Külső gyártó</t>
  </si>
  <si>
    <t>1. gyártó:…........</t>
  </si>
  <si>
    <t>2. gyártó:…........</t>
  </si>
  <si>
    <t>3. gyártó:…........</t>
  </si>
  <si>
    <t>... gyártó:…........</t>
  </si>
  <si>
    <t>Távhő [MWh]
Megújuló energia aránya a szolgáltató adatai szerint [%]</t>
  </si>
  <si>
    <t>17. kérdés:</t>
  </si>
  <si>
    <t>Termék</t>
  </si>
  <si>
    <t>A termékcsomagolás típusa</t>
  </si>
  <si>
    <t>Nettó terméktömeg*
[g]</t>
  </si>
  <si>
    <t>A termékcsomagolás tömege
[g]</t>
  </si>
  <si>
    <t>Csomagolás aránya
[%]</t>
  </si>
  <si>
    <t>Másodlagos csomagolás típusa</t>
  </si>
  <si>
    <t>Példa</t>
  </si>
  <si>
    <t>1. termék</t>
  </si>
  <si>
    <t>pl. üveg, pohár, palack, doboz</t>
  </si>
  <si>
    <t>pl. karton, sleeve, fólia, pánt</t>
  </si>
  <si>
    <t>*Folyadékok és ismeretlen tömeg esetén átváltással számított/becsült értéket adjon meg.</t>
  </si>
  <si>
    <t>igen, a gyártás során</t>
  </si>
  <si>
    <t>igen</t>
  </si>
  <si>
    <t>elismert környezetvédelmi minősítő védjegyek vagy tanúsítványok</t>
  </si>
  <si>
    <t>csomagolás</t>
  </si>
  <si>
    <t>nem</t>
  </si>
  <si>
    <t>államilag elismert tanúsítások (beleértve a gyártó ISO 14001 tanúsítását)</t>
  </si>
  <si>
    <t>szállítás</t>
  </si>
  <si>
    <t>részben</t>
  </si>
  <si>
    <t>egyéb, megfelelően alátámasztott igazolások vagy értékelések</t>
  </si>
  <si>
    <t>használat során</t>
  </si>
  <si>
    <t>csak a csomagolás</t>
  </si>
  <si>
    <t>az összes felsorolt kategória</t>
  </si>
  <si>
    <t>Tisztító-, takarító- és mosószerek</t>
  </si>
  <si>
    <t>Gépek/berendezések</t>
  </si>
  <si>
    <t>Logisztikai intézkedések (kevesebb szállítási km)</t>
  </si>
  <si>
    <t>Textíliák</t>
  </si>
  <si>
    <t>Játékok</t>
  </si>
  <si>
    <t>Alternatív üzemanyagok/hajtások (pl. elektromos tehergépkocsi)</t>
  </si>
  <si>
    <t>Kozmetikumok</t>
  </si>
  <si>
    <t>Bútorok</t>
  </si>
  <si>
    <t>Környezetkímélő szállítási módok (pl. vasút)</t>
  </si>
  <si>
    <t>Egyéb</t>
  </si>
  <si>
    <t>Fogyóeszközök (használat során elfogynak)</t>
  </si>
  <si>
    <t>Kozmetikumok, mosószerek, egyszer használatos edények</t>
  </si>
  <si>
    <t>Beruházási javak (más termékek vagy szolgáltatások előállításához)</t>
  </si>
  <si>
    <t>Gépek, járművek</t>
  </si>
  <si>
    <t>nem releváns, mert fogyóeszköz</t>
  </si>
  <si>
    <t>Tartós fogyasztási cikkek (hosszabb időn keresztül használják)</t>
  </si>
  <si>
    <t>Edények, berendezések, gépek</t>
  </si>
  <si>
    <t>Anyagok és alapanyagok / előtermékek</t>
  </si>
  <si>
    <t>Műanyagok, anyagok</t>
  </si>
  <si>
    <t>Beruházási javak és tartós fogyasztási cikkek</t>
  </si>
  <si>
    <t>TÁBLÁZAT</t>
  </si>
  <si>
    <t>Fogyóeszközök</t>
  </si>
  <si>
    <t>Tisztítószer</t>
  </si>
  <si>
    <t>Környezetvédelmi minősítő védjegy</t>
  </si>
  <si>
    <t>igen (saját nyilatkozat)</t>
  </si>
  <si>
    <t>igen, igazolással</t>
  </si>
  <si>
    <t>igen, használati útmutatóban</t>
  </si>
  <si>
    <t>igen, a terméken feltüntetve</t>
  </si>
  <si>
    <t>igen, QR-kóddal</t>
  </si>
  <si>
    <t>igen, a honlapunkon</t>
  </si>
  <si>
    <t>igen, ezek közül több helyen/módon (kérjük, részletezze)</t>
  </si>
  <si>
    <t>saját vállalaton belül</t>
  </si>
  <si>
    <t>a régióban (&lt;100 km)</t>
  </si>
  <si>
    <t>Európában</t>
  </si>
  <si>
    <t>egyéb</t>
  </si>
  <si>
    <t>Saját gyártás → töltse ki a „Tabelle HUN” munkalap hőenergia-táblázatát</t>
  </si>
  <si>
    <t>Saját gyártás → töltse ki a „Tabelle HUN” munkalap villamosenergia-táblázatát</t>
  </si>
  <si>
    <t>Külső szolgáltató/gyártó (tovább a 9b. kérdéshez)</t>
  </si>
  <si>
    <t>Többször használható csomagolás</t>
  </si>
  <si>
    <t>Tömegcsökkentés</t>
  </si>
  <si>
    <t>Anyagcsere</t>
  </si>
  <si>
    <t>Újrahasznosítható anyagok alkalmazása</t>
  </si>
  <si>
    <t>A másodlagos csomagolás csökkentését célzó intézkedések</t>
  </si>
  <si>
    <t>Egyéb intézkedések</t>
  </si>
  <si>
    <t>Tájékoztatás a többször használható/visszaváltható rendszerről</t>
  </si>
  <si>
    <t>A csomagolás megfelelő kezelése (szelektív hulladékgyűjtés, újrahasznosítás stb.)</t>
  </si>
  <si>
    <t>Nagyon mérgező a vízi élővilágra</t>
  </si>
  <si>
    <t>saját országban</t>
  </si>
  <si>
    <t>Mérgező</t>
  </si>
  <si>
    <t>Mérsékelten mérgező</t>
  </si>
  <si>
    <t>Alacsony akut toxicitás</t>
  </si>
  <si>
    <t>nem lehetséges (kérjük, indokolja)</t>
  </si>
  <si>
    <t>GB-ID Azonosító</t>
  </si>
  <si>
    <t>ÉRTÉKELÉS EREDMÉNYE:</t>
  </si>
  <si>
    <t>Ciklus:</t>
  </si>
  <si>
    <t>Kategória:</t>
  </si>
  <si>
    <t>Értékelés időpontja:</t>
  </si>
  <si>
    <t>Cégnév</t>
  </si>
  <si>
    <t>Cím</t>
  </si>
  <si>
    <t>Iparág</t>
  </si>
  <si>
    <t>Márkanév</t>
  </si>
  <si>
    <t>Eredmény</t>
  </si>
  <si>
    <t>Elérhető pontszám</t>
  </si>
  <si>
    <t>Elért pontszám</t>
  </si>
  <si>
    <t>Arány</t>
  </si>
  <si>
    <t>értékelte:</t>
  </si>
  <si>
    <t xml:space="preserve">Az előírt 51%-os küszöbérték elérése / meghaladása esetén – a védett EU tanúsító védjegy alapszabályának megfelelően – </t>
  </si>
  <si>
    <r>
      <t xml:space="preserve">a GREEN BRANDS Hungary 2026/2027 </t>
    </r>
    <r>
      <rPr>
        <b/>
        <sz val="11"/>
        <rFont val="Arial"/>
        <family val="2"/>
        <charset val="238"/>
      </rPr>
      <t>minősítés odaítélésre kerül.</t>
    </r>
  </si>
  <si>
    <t>Érvényesség: 2027.12.31.</t>
  </si>
  <si>
    <t>Ügyvezető igazgató</t>
  </si>
  <si>
    <t>Kitöltés útmutató / Jelmagyarázat</t>
  </si>
  <si>
    <t>Jelölés / Mező</t>
  </si>
  <si>
    <t>Jelentése</t>
  </si>
  <si>
    <t>Teendő</t>
  </si>
  <si>
    <t>Kék mező</t>
  </si>
  <si>
    <t>Szabad szöveges mező</t>
  </si>
  <si>
    <t>Kérjük, adja meg a kért adatokat / magyarázatokat.</t>
  </si>
  <si>
    <t>Narancssárga mező</t>
  </si>
  <si>
    <t>Választómező</t>
  </si>
  <si>
    <t>Kérjük, válasszon ki egy választ a legördülő menüből.</t>
  </si>
  <si>
    <r>
      <rPr>
        <sz val="14"/>
        <color theme="1"/>
        <rFont val="Arial"/>
        <family val="2"/>
        <charset val="238"/>
      </rPr>
      <t xml:space="preserve">□ </t>
    </r>
    <r>
      <rPr>
        <sz val="11"/>
        <color theme="1"/>
        <rFont val="Arial"/>
        <family val="2"/>
      </rPr>
      <t>Jelölőnégyzet</t>
    </r>
  </si>
  <si>
    <t>Kérjük, tegyen „X” jelet a megfelelő válasz melletti négyzetbe. Több válasz is megjelölhető, amennyiben több válasz is érvényes.</t>
  </si>
  <si>
    <t>Aláhúzott szöveg</t>
  </si>
  <si>
    <t>Hivatkozás a „Táblázatok” munkalapra</t>
  </si>
  <si>
    <r>
      <t xml:space="preserve">Kérjük, töltse ki az így megjelölt cellákhoz tartozó táblázatot a </t>
    </r>
    <r>
      <rPr>
        <b/>
        <sz val="11"/>
        <color theme="1"/>
        <rFont val="Arial"/>
        <family val="2"/>
        <charset val="238"/>
      </rPr>
      <t>„Táblázatok”</t>
    </r>
    <r>
      <rPr>
        <sz val="11"/>
        <color theme="1"/>
        <rFont val="Arial"/>
        <family val="2"/>
        <charset val="238"/>
      </rPr>
      <t xml:space="preserve"> munkalapon.</t>
    </r>
  </si>
  <si>
    <t>"Szükséges igazolás" oszlop</t>
  </si>
  <si>
    <t>Szükséges igazolás / Kötelező igazoló dokumentum</t>
  </si>
  <si>
    <r>
      <rPr>
        <sz val="11"/>
        <color theme="1"/>
        <rFont val="Arial"/>
        <family val="2"/>
        <charset val="238"/>
      </rPr>
      <t xml:space="preserve">Kérjük, csatolja a megfelelő dokumentumokat vagy adatokat, pl. számlákat, tanúsítványokat vagy kimutatásokat, és a </t>
    </r>
    <r>
      <rPr>
        <b/>
        <sz val="11"/>
        <color theme="1"/>
        <rFont val="Arial"/>
        <family val="2"/>
        <charset val="238"/>
      </rPr>
      <t>„Szükséges igazolás”</t>
    </r>
    <r>
      <rPr>
        <sz val="11"/>
        <color theme="1"/>
        <rFont val="Arial"/>
        <family val="2"/>
        <charset val="238"/>
      </rPr>
      <t xml:space="preserve"> oszlopban tüntesse fel a konkrét dokumentum megnevezését és/vagy az arra mutató hivatkozást.</t>
    </r>
  </si>
  <si>
    <r>
      <t xml:space="preserve">Beküldés előtt kérjük, győződjön meg arról, hogy:
- minden kérdést teljes körűen megválaszolt;
- minden szükséges igazoló dokumentumot mellékelt (szükség esetén pl. </t>
    </r>
    <r>
      <rPr>
        <i/>
        <sz val="11"/>
        <color rgb="FFFF0000"/>
        <rFont val="Arial"/>
        <family val="2"/>
        <charset val="238"/>
      </rPr>
      <t>we transferen</t>
    </r>
    <r>
      <rPr>
        <b/>
        <sz val="11"/>
        <color rgb="FFFF0000"/>
        <rFont val="Arial"/>
        <family val="2"/>
      </rPr>
      <t xml:space="preserve"> keresztül);
- az érintett kérdéseknél feltüntette a konkrét dokumentum megnevezését.
</t>
    </r>
    <r>
      <rPr>
        <b/>
        <u/>
        <sz val="11"/>
        <color rgb="FFFF0000"/>
        <rFont val="Arial"/>
        <family val="2"/>
        <charset val="238"/>
      </rPr>
      <t>Fontos</t>
    </r>
    <r>
      <rPr>
        <b/>
        <sz val="11"/>
        <color rgb="FFFF0000"/>
        <rFont val="Arial"/>
        <family val="2"/>
      </rPr>
      <t xml:space="preserve">: Az olyan általános hivatkozás, mint például </t>
    </r>
    <r>
      <rPr>
        <i/>
        <sz val="11"/>
        <color rgb="FFFF0000"/>
        <rFont val="Arial"/>
        <family val="2"/>
        <charset val="238"/>
      </rPr>
      <t>„lásd a fenntarthatósági jelentésünket”</t>
    </r>
    <r>
      <rPr>
        <b/>
        <sz val="11"/>
        <color rgb="FFFF0000"/>
        <rFont val="Arial"/>
        <family val="2"/>
      </rPr>
      <t>, nem elegendő. Kérjük, minden esetben adja meg a releváns részhez vezető konkrét hivatkozást/linket.
Ezzel elkerülhetők az értékelés során felmerülő felesleges visszakérdezések, amelyek időigényesek, és akár többletköltséget is eredményezhetnek.
Köszönjük!</t>
    </r>
  </si>
  <si>
    <t>A termék neve</t>
  </si>
  <si>
    <t>A kiválasztott termék leírása</t>
  </si>
  <si>
    <t>Kapcsolattartó/ Pozíció</t>
  </si>
  <si>
    <t>E-mail</t>
  </si>
  <si>
    <t>Elérhető Pontszám</t>
  </si>
  <si>
    <t>Elért Pontszám</t>
  </si>
  <si>
    <r>
      <t xml:space="preserve">Mi igazolja a termék ökológiai fenntarthatóságát?
</t>
    </r>
    <r>
      <rPr>
        <u/>
        <sz val="11"/>
        <color theme="1"/>
        <rFont val="Arial"/>
        <family val="2"/>
        <charset val="238"/>
      </rPr>
      <t>Igazolás szükséges!</t>
    </r>
  </si>
  <si>
    <r>
      <t xml:space="preserve">Átláthatóan kommunikálják-e a termék környezeti előnyeit?
</t>
    </r>
    <r>
      <rPr>
        <u/>
        <sz val="11"/>
        <color theme="1"/>
        <rFont val="Arial"/>
        <family val="2"/>
        <charset val="238"/>
      </rPr>
      <t>Igazolás szükséges!</t>
    </r>
  </si>
  <si>
    <r>
      <t xml:space="preserve">Csak beruházási javak, tartós fogyasztási cikkek és anyagok esetén:
Milyen termékekről van szó? (A további információkat a táblázatban adja meg.)
</t>
    </r>
    <r>
      <rPr>
        <u/>
        <sz val="11"/>
        <color theme="1"/>
        <rFont val="Arial"/>
        <family val="2"/>
        <charset val="238"/>
      </rPr>
      <t>Igazolás szükséges!</t>
    </r>
  </si>
  <si>
    <r>
      <t xml:space="preserve">Készült-e az elmúlt három évben a termékre vonatkozó karbonlábnyom-számítás? Amennyiben igen, kérjük, csatolja.
</t>
    </r>
    <r>
      <rPr>
        <u/>
        <sz val="11"/>
        <color theme="1"/>
        <rFont val="Arial"/>
        <family val="2"/>
        <charset val="238"/>
      </rPr>
      <t>Igazolás szükséges!</t>
    </r>
  </si>
  <si>
    <t>TERMÉK KÉRDŐÍV (nem élelmiszer termékek / non-food)</t>
  </si>
  <si>
    <t>Fogyasztási cikk, pl. tisztító- és mosószerek, kozmetikumok</t>
  </si>
  <si>
    <t>Fogyasztási cikk táblázata</t>
  </si>
  <si>
    <r>
      <t xml:space="preserve">Csak fogyasztási cikkek esetén:
Milyen termékekről van szó? (A további információkat a táblázatban adja meg.)
</t>
    </r>
    <r>
      <rPr>
        <u/>
        <sz val="11"/>
        <rFont val="Arial"/>
        <family val="2"/>
        <charset val="238"/>
      </rPr>
      <t>Igazolás szükséges!</t>
    </r>
  </si>
  <si>
    <r>
      <rPr>
        <b/>
        <sz val="11"/>
        <color theme="1"/>
        <rFont val="Arial"/>
        <family val="2"/>
        <charset val="238"/>
      </rPr>
      <t>Amennyiben releváns, kérjük, a megfelelő válasz melleti „☐” jel helyére tegyen egy „X” jelet. Több válasz is megjelölhető.</t>
    </r>
    <r>
      <rPr>
        <sz val="11"/>
        <color theme="1"/>
        <rFont val="Arial"/>
        <family val="2"/>
      </rPr>
      <t xml:space="preserve">
☐ Igen, a gyártás során (beleértve a körforgásos megoldásokat)
☐ Igen, a csomagolásnál
☐ Igen, a szállításnál
☐ Igen, a használat során</t>
    </r>
  </si>
  <si>
    <r>
      <rPr>
        <b/>
        <sz val="11"/>
        <color theme="1"/>
        <rFont val="Arial"/>
        <family val="2"/>
        <charset val="238"/>
      </rPr>
      <t>Amennyiben releváns, kérjük, a megfelelő válasz melleti „☐” jel helyére tegyen egy „X” jelet. Több válasz is megjelölhető.</t>
    </r>
    <r>
      <rPr>
        <sz val="11"/>
        <color theme="1"/>
        <rFont val="Arial"/>
        <family val="2"/>
        <charset val="238"/>
      </rPr>
      <t xml:space="preserve">
☐ A termékre vonatkozó elismert, külső fél által ellenőrzött, átfogó fenntarthatósági tanúsítvány (pl. EU Ecolabel)
☐ A termék csomagolására vonatkozó elismert, külső fél által ellenőrzött, átfogó tanúsítvány
☐ A termékre vonatkozó elismert, külső fél által ellenőrzött, tematikusan korlátozott átfogó tanúsítvány, pl. Fairtrade
☐ A termék csomagolására vonatkozó elismert, külső fél által ellenőrzött, tematikusan korlátozott átfogó tanúsítvány
☐ A termék vagy a csomagolás egyes részeire vonatkozó elismert, külső fél által ellenőrzött tanúsítvány
☐ A gyártó államilag elismert tanúsítása közvetlen termékigazolás nélkül, pl. ISO 14001
☐ Egyéb igazolások vagy értékelések</t>
    </r>
  </si>
  <si>
    <r>
      <rPr>
        <b/>
        <sz val="11"/>
        <color theme="1"/>
        <rFont val="Arial"/>
        <family val="2"/>
        <charset val="238"/>
      </rPr>
      <t>Amennyiben releváns, kérjük, a megfelelő válasz melleti „☐” jel helyére tegyen egy „X” jelet. Több válasz is megjelölhető.</t>
    </r>
    <r>
      <rPr>
        <sz val="11"/>
        <color theme="1"/>
        <rFont val="Arial"/>
        <family val="2"/>
      </rPr>
      <t xml:space="preserve">
☐ Logisztikai intézkedések (kevesebb szállítási km)
☐ Alternatív üzemanyagok/hajtások (pl. elektromos tehergépkocsi)
☐ Környezetkímélő szállítási módok (pl. vasút)
☐ Egyéb</t>
    </r>
  </si>
  <si>
    <r>
      <rPr>
        <b/>
        <sz val="11"/>
        <color theme="1"/>
        <rFont val="Arial"/>
        <family val="2"/>
        <charset val="238"/>
      </rPr>
      <t>Amennyiben releváns, kérjük, a megfelelő válasz melleti „☐” jel helyére tegyen egy „X” jelet. Több válasz is megjelölhető.</t>
    </r>
    <r>
      <rPr>
        <sz val="11"/>
        <color theme="1"/>
        <rFont val="Arial"/>
        <family val="2"/>
      </rPr>
      <t xml:space="preserve">
☐ Többször használható csomagolás
☐ Tömegcsökkentés
☐ Anyagcsere
☐ Újrahasznosítható anyagok alkalmazása
☐ A másodlagos csomagolás csökkentését célzó intézkedések
☐ Egyéb intézkedések</t>
    </r>
  </si>
  <si>
    <r>
      <rPr>
        <b/>
        <sz val="11"/>
        <color theme="1"/>
        <rFont val="Arial"/>
        <family val="2"/>
        <charset val="238"/>
      </rPr>
      <t>Amennyiben releváns, kérjük, a megfelelő válasz melleti „☐” jel helyére tegyen egy „X” jelet. Több válasz is megjelölhető.</t>
    </r>
    <r>
      <rPr>
        <sz val="11"/>
        <color theme="1"/>
        <rFont val="Arial"/>
        <family val="2"/>
      </rPr>
      <t xml:space="preserve">
☐ Tájékoztatás a többször használható/visszaváltható rendszerről
☐ Tájékoztatás a csomagolás megfelelő kezeléséről (szelektív hulladékgyűjtés, újrahasznosítás stb.)
☐ Egyéb intézkedések</t>
    </r>
  </si>
  <si>
    <r>
      <rPr>
        <b/>
        <sz val="11"/>
        <color theme="1"/>
        <rFont val="Arial"/>
        <family val="2"/>
        <charset val="238"/>
      </rPr>
      <t>Amennyiben releváns, kérjük, a megfelelő válasz melleti „☐” jel helyére tegyen egy „X” jelet. Több válasz is megjelölhető.</t>
    </r>
    <r>
      <rPr>
        <sz val="11"/>
        <color theme="1"/>
        <rFont val="Arial"/>
        <family val="2"/>
      </rPr>
      <t xml:space="preserve">
☐ Igen, használati útmutatóban
☐ Igen, a terméken feltüntetve
☐ Igen, a honlapunkon
☐ Egyéb (kérjük, részletezze)
☐ Nem</t>
    </r>
  </si>
  <si>
    <t>TERMÉK (nem élelmiszer termékek / non-food)</t>
  </si>
  <si>
    <t>Összesen:</t>
  </si>
  <si>
    <t>Auditáló:</t>
  </si>
  <si>
    <t>Verzió:</t>
  </si>
  <si>
    <t>Év 1</t>
  </si>
  <si>
    <t>Év 2</t>
  </si>
  <si>
    <t>Év 3</t>
  </si>
  <si>
    <t>Kérjük, töltse ki a „Táblázatok” munkalap „Külső gyártó” táblázatát!</t>
  </si>
  <si>
    <t>Kérjük, töltse ki a „Táblázatok munkalap „Termék” táblázatát!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</si>
</sst>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48" x14ac:knownFonts="1">
    <font>
      <sz val="11"/>
      <color theme="1"/>
      <name val="Calibri"/>
    </font>
    <font>
      <b/>
      <sz val="11"/>
      <color theme="1"/>
      <name val="Arial"/>
      <family val="2"/>
    </font>
    <font>
      <sz val="11"/>
      <color theme="1"/>
      <name val="Arial"/>
      <family val="2"/>
    </font>
    <font>
      <sz val="11"/>
      <color theme="10"/>
      <name val="Calibri"/>
      <family val="2"/>
    </font>
    <font>
      <b/>
      <sz val="10"/>
      <color rgb="FFFF0000"/>
      <name val="Arial"/>
      <family val="2"/>
    </font>
    <font>
      <sz val="10"/>
      <color rgb="FFFF0000"/>
      <name val="Arial"/>
      <family val="2"/>
    </font>
    <font>
      <sz val="11"/>
      <color theme="10"/>
      <name val="Arial"/>
      <family val="2"/>
    </font>
    <font>
      <sz val="11"/>
      <color theme="0"/>
      <name val="Arial"/>
      <family val="2"/>
    </font>
    <font>
      <b/>
      <sz val="12"/>
      <color theme="1"/>
      <name val="Arial"/>
      <family val="2"/>
    </font>
    <font>
      <sz val="11"/>
      <color rgb="FFFF0000"/>
      <name val="Arial"/>
      <family val="2"/>
    </font>
    <font>
      <b/>
      <sz val="11"/>
      <color theme="1"/>
      <name val="Calibri"/>
      <family val="2"/>
    </font>
    <font>
      <sz val="11"/>
      <name val="Arial"/>
      <family val="2"/>
    </font>
    <font>
      <b/>
      <sz val="11"/>
      <name val="Arial"/>
      <family val="2"/>
    </font>
    <font>
      <b/>
      <i/>
      <sz val="12"/>
      <color theme="1"/>
      <name val="Arial"/>
      <family val="2"/>
    </font>
    <font>
      <sz val="10"/>
      <color rgb="FFFF0000"/>
      <name val="Arial"/>
      <family val="2"/>
    </font>
    <font>
      <b/>
      <sz val="11"/>
      <color theme="10"/>
      <name val="Arial"/>
      <family val="2"/>
    </font>
    <font>
      <b/>
      <i/>
      <sz val="11"/>
      <color theme="1"/>
      <name val="Arial"/>
      <family val="2"/>
    </font>
    <font>
      <b/>
      <sz val="10"/>
      <color theme="1"/>
      <name val="Arial"/>
      <family val="2"/>
    </font>
    <font>
      <i/>
      <sz val="11"/>
      <color theme="0" tint="-0.34998626667073579"/>
      <name val="Arial"/>
      <family val="2"/>
    </font>
    <font>
      <sz val="11"/>
      <color theme="1"/>
      <name val="Calibri"/>
      <family val="2"/>
    </font>
    <font>
      <sz val="11"/>
      <color theme="3"/>
      <name val="Arial"/>
      <family val="2"/>
    </font>
    <font>
      <i/>
      <sz val="11"/>
      <color theme="3"/>
      <name val="Arial"/>
      <family val="2"/>
    </font>
    <font>
      <sz val="10"/>
      <color theme="1"/>
      <name val="Arial"/>
      <family val="2"/>
    </font>
    <font>
      <b/>
      <sz val="13"/>
      <color theme="1"/>
      <name val="Calibri"/>
      <family val="2"/>
    </font>
    <font>
      <i/>
      <sz val="10"/>
      <color theme="1"/>
      <name val="Arial"/>
      <family val="2"/>
    </font>
    <font>
      <b/>
      <sz val="11"/>
      <color rgb="FFFF0000"/>
      <name val="Arial"/>
      <family val="2"/>
    </font>
    <font>
      <i/>
      <sz val="11"/>
      <color theme="1"/>
      <name val="Arial"/>
      <family val="2"/>
    </font>
    <font>
      <b/>
      <sz val="11"/>
      <color theme="1"/>
      <name val="Arial"/>
      <family val="2"/>
    </font>
    <font>
      <b/>
      <sz val="11"/>
      <color rgb="FFFF0000"/>
      <name val="Arial"/>
      <family val="2"/>
    </font>
    <font>
      <u/>
      <sz val="11"/>
      <color theme="1"/>
      <name val="Arial"/>
      <family val="2"/>
    </font>
    <font>
      <sz val="11"/>
      <color theme="1"/>
      <name val="Arial"/>
      <family val="2"/>
    </font>
    <font>
      <b/>
      <sz val="12"/>
      <color theme="1"/>
      <name val="Arial"/>
      <family val="2"/>
    </font>
    <font>
      <sz val="11"/>
      <color theme="1"/>
      <name val="Arial"/>
      <family val="2"/>
      <charset val="238"/>
    </font>
    <font>
      <i/>
      <sz val="11"/>
      <color rgb="FFFF0000"/>
      <name val="Arial"/>
      <family val="2"/>
      <charset val="238"/>
    </font>
    <font>
      <i/>
      <sz val="10"/>
      <color rgb="FFFF0000"/>
      <name val="Arial"/>
      <family val="2"/>
      <charset val="238"/>
    </font>
    <font>
      <b/>
      <sz val="11"/>
      <color rgb="FF008000"/>
      <name val="Arial"/>
      <family val="2"/>
    </font>
    <font>
      <b/>
      <sz val="11"/>
      <name val="Arial"/>
      <family val="2"/>
      <charset val="238"/>
    </font>
    <font>
      <b/>
      <i/>
      <sz val="11"/>
      <color theme="1"/>
      <name val="Arial"/>
      <family val="2"/>
    </font>
    <font>
      <b/>
      <sz val="11"/>
      <name val="Arial"/>
      <family val="2"/>
    </font>
    <font>
      <sz val="14"/>
      <color theme="1"/>
      <name val="Arial"/>
      <family val="2"/>
      <charset val="238"/>
    </font>
    <font>
      <u/>
      <sz val="11"/>
      <color theme="10"/>
      <name val="Arial"/>
      <family val="2"/>
    </font>
    <font>
      <b/>
      <sz val="11"/>
      <color theme="1"/>
      <name val="Arial"/>
      <family val="2"/>
      <charset val="238"/>
    </font>
    <font>
      <b/>
      <sz val="13.5"/>
      <color theme="1"/>
      <name val="Calibri"/>
      <family val="2"/>
      <scheme val="minor"/>
    </font>
    <font>
      <b/>
      <u/>
      <sz val="11"/>
      <color rgb="FFFF0000"/>
      <name val="Arial"/>
      <family val="2"/>
      <charset val="238"/>
    </font>
    <font>
      <b/>
      <sz val="12"/>
      <color theme="1"/>
      <name val="Arial"/>
      <family val="2"/>
      <charset val="238"/>
    </font>
    <font>
      <u/>
      <sz val="11"/>
      <color theme="1"/>
      <name val="Arial"/>
      <family val="2"/>
      <charset val="238"/>
    </font>
    <font>
      <sz val="11"/>
      <name val="Arial"/>
      <family val="2"/>
      <charset val="238"/>
    </font>
    <font>
      <u/>
      <sz val="11"/>
      <name val="Arial"/>
      <family val="2"/>
      <charset val="238"/>
    </font>
  </fonts>
  <fills count="15">
    <fill>
      <patternFill patternType="none"/>
    </fill>
    <fill>
      <patternFill patternType="gray125"/>
    </fill>
    <fill>
      <patternFill patternType="solid">
        <fgColor rgb="FF92D050"/>
      </patternFill>
    </fill>
    <fill>
      <patternFill patternType="solid">
        <fgColor rgb="FFFFC000"/>
      </patternFill>
    </fill>
    <fill>
      <patternFill patternType="solid">
        <fgColor theme="0" tint="-0.249977111117893"/>
        <bgColor indexed="65"/>
      </patternFill>
    </fill>
    <fill>
      <patternFill patternType="solid">
        <fgColor theme="0" tint="-4.9989318521683403E-2"/>
        <bgColor indexed="65"/>
      </patternFill>
    </fill>
    <fill>
      <patternFill patternType="solid">
        <fgColor rgb="FFC5D9F1"/>
      </patternFill>
    </fill>
    <fill>
      <patternFill patternType="solid">
        <fgColor rgb="FFFCD5B4"/>
      </patternFill>
    </fill>
    <fill>
      <patternFill patternType="solid">
        <fgColor theme="5" tint="0.59996337778862885"/>
        <bgColor indexed="65"/>
      </patternFill>
    </fill>
    <fill>
      <patternFill patternType="solid">
        <fgColor rgb="FF92D050"/>
        <bgColor indexed="64"/>
      </patternFill>
    </fill>
    <fill>
      <patternFill patternType="solid">
        <fgColor rgb="FFC5D9F1"/>
        <bgColor indexed="64"/>
      </patternFill>
    </fill>
    <fill>
      <patternFill patternType="solid">
        <fgColor rgb="FFFCD5B4"/>
        <bgColor indexed="64"/>
      </patternFill>
    </fill>
    <fill>
      <patternFill patternType="solid">
        <fgColor theme="2" tint="-9.9978637043366805E-2"/>
        <bgColor indexed="64"/>
      </patternFill>
    </fill>
    <fill>
      <patternFill patternType="solid">
        <fgColor theme="4" tint="0.59999389629810485"/>
        <bgColor indexed="64"/>
      </patternFill>
    </fill>
    <fill>
      <patternFill patternType="solid">
        <fgColor theme="5" tint="0.59999389629810485"/>
        <bgColor indexed="64"/>
      </patternFill>
    </fill>
  </fills>
  <borders count="50">
    <border>
      <left/>
      <right/>
      <top/>
      <bottom/>
      <diagonal/>
    </border>
    <border>
      <left style="medium">
        <color indexed="64"/>
      </left>
      <right style="medium">
        <color indexed="64"/>
      </right>
      <top style="medium">
        <color indexed="64"/>
      </top>
      <bottom style="dotted">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style="medium">
        <color indexed="64"/>
      </right>
      <top style="dotted">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medium">
        <color indexed="64"/>
      </right>
      <top style="dotted">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double">
        <color indexed="64"/>
      </bottom>
      <diagonal/>
    </border>
    <border>
      <left style="medium">
        <color indexed="64"/>
      </left>
      <right style="medium">
        <color indexed="64"/>
      </right>
      <top style="double">
        <color indexed="64"/>
      </top>
      <bottom style="dotted">
        <color indexed="64"/>
      </bottom>
      <diagonal/>
    </border>
    <border>
      <left style="thin">
        <color indexed="64"/>
      </left>
      <right style="thin">
        <color indexed="64"/>
      </right>
      <top style="double">
        <color indexed="64"/>
      </top>
      <bottom style="dotted">
        <color indexed="64"/>
      </bottom>
      <diagonal/>
    </border>
    <border>
      <left style="thin">
        <color indexed="64"/>
      </left>
      <right style="medium">
        <color indexed="64"/>
      </right>
      <top style="double">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right/>
      <top/>
      <bottom style="double">
        <color indexed="64"/>
      </bottom>
      <diagonal/>
    </border>
    <border>
      <left style="thick">
        <color indexed="64"/>
      </left>
      <right style="thick">
        <color indexed="64"/>
      </right>
      <top/>
      <bottom style="double">
        <color indexed="64"/>
      </bottom>
      <diagonal/>
    </border>
    <border>
      <left style="thick">
        <color indexed="64"/>
      </left>
      <right style="thick">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dotted">
        <color indexed="64"/>
      </top>
      <bottom/>
      <diagonal/>
    </border>
    <border>
      <left style="medium">
        <color indexed="64"/>
      </left>
      <right style="medium">
        <color indexed="64"/>
      </right>
      <top style="double">
        <color indexed="64"/>
      </top>
      <bottom style="medium">
        <color indexed="64"/>
      </bottom>
      <diagonal/>
    </border>
    <border>
      <left style="thin">
        <color indexed="64"/>
      </left>
      <right style="thin">
        <color indexed="64"/>
      </right>
      <top style="dotted">
        <color indexed="64"/>
      </top>
      <bottom/>
      <diagonal/>
    </border>
    <border>
      <left style="thin">
        <color indexed="64"/>
      </left>
      <right style="medium">
        <color indexed="64"/>
      </right>
      <top style="dotted">
        <color indexed="64"/>
      </top>
      <bottom/>
      <diagonal/>
    </border>
    <border>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thin">
        <color indexed="64"/>
      </left>
      <right style="thin">
        <color indexed="64"/>
      </right>
      <top style="double">
        <color indexed="64"/>
      </top>
      <bottom style="double">
        <color indexed="64"/>
      </bottom>
      <diagonal/>
    </border>
    <border>
      <left/>
      <right style="thick">
        <color indexed="64"/>
      </right>
      <top style="double">
        <color indexed="64"/>
      </top>
      <bottom style="double">
        <color indexed="64"/>
      </bottom>
      <diagonal/>
    </border>
    <border>
      <left style="thin">
        <color theme="0" tint="-0.49995422223578601"/>
      </left>
      <right style="thin">
        <color theme="0" tint="-0.49995422223578601"/>
      </right>
      <top style="thin">
        <color theme="0" tint="-0.49995422223578601"/>
      </top>
      <bottom style="thin">
        <color theme="0" tint="-0.49995422223578601"/>
      </bottom>
      <diagonal/>
    </border>
    <border>
      <left style="thin">
        <color theme="0" tint="-0.49995422223578601"/>
      </left>
      <right style="thick">
        <color indexed="64"/>
      </right>
      <top style="thin">
        <color theme="0" tint="-0.49995422223578601"/>
      </top>
      <bottom style="double">
        <color theme="1"/>
      </bottom>
      <diagonal/>
    </border>
    <border>
      <left style="thin">
        <color theme="0" tint="-0.49995422223578601"/>
      </left>
      <right style="thick">
        <color indexed="64"/>
      </right>
      <top style="thin">
        <color theme="0" tint="-0.49995422223578601"/>
      </top>
      <bottom style="thin">
        <color theme="0" tint="-0.49995422223578601"/>
      </bottom>
      <diagonal/>
    </border>
    <border>
      <left style="thin">
        <color theme="0" tint="-0.49995422223578601"/>
      </left>
      <right style="thin">
        <color theme="0" tint="-0.49995422223578601"/>
      </right>
      <top style="thin">
        <color theme="0" tint="-0.49995422223578601"/>
      </top>
      <bottom style="double">
        <color theme="1"/>
      </bottom>
      <diagonal/>
    </border>
    <border>
      <left style="thin">
        <color theme="0" tint="-0.49995422223578601"/>
      </left>
      <right style="thin">
        <color theme="0" tint="-0.49995422223578601"/>
      </right>
      <top/>
      <bottom style="thin">
        <color theme="0" tint="-0.49995422223578601"/>
      </bottom>
      <diagonal/>
    </border>
    <border>
      <left style="thin">
        <color theme="0" tint="-0.49995422223578601"/>
      </left>
      <right style="thick">
        <color indexed="64"/>
      </right>
      <top/>
      <bottom style="thin">
        <color theme="0" tint="-0.4999542222357860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theme="0" tint="-0.34998626667073579"/>
      </right>
      <top style="medium">
        <color indexed="64"/>
      </top>
      <bottom style="medium">
        <color indexed="64"/>
      </bottom>
      <diagonal/>
    </border>
    <border>
      <left style="thin">
        <color theme="0" tint="-0.34998626667073579"/>
      </left>
      <right style="thin">
        <color theme="0" tint="-0.34998626667073579"/>
      </right>
      <top style="medium">
        <color indexed="64"/>
      </top>
      <bottom style="medium">
        <color indexed="64"/>
      </bottom>
      <diagonal/>
    </border>
    <border>
      <left style="thin">
        <color theme="0" tint="-0.34998626667073579"/>
      </left>
      <right style="medium">
        <color indexed="64"/>
      </right>
      <top style="medium">
        <color indexed="64"/>
      </top>
      <bottom style="medium">
        <color indexed="64"/>
      </bottom>
      <diagonal/>
    </border>
  </borders>
  <cellStyleXfs count="3">
    <xf numFmtId="0" fontId="0" fillId="0" borderId="0"/>
    <xf numFmtId="0" fontId="3" fillId="0" borderId="0" applyNumberFormat="0" applyFill="0" applyBorder="0" applyAlignment="0" applyProtection="0"/>
    <xf numFmtId="9" fontId="19" fillId="0" borderId="0" applyFont="0" applyFill="0" applyBorder="0" applyAlignment="0" applyProtection="0"/>
  </cellStyleXfs>
  <cellXfs count="339">
    <xf numFmtId="0" fontId="0" fillId="0" borderId="0" xfId="0"/>
    <xf numFmtId="164" fontId="2" fillId="0" borderId="26" xfId="0" applyNumberFormat="1" applyFont="1" applyBorder="1" applyAlignment="1">
      <alignment horizontal="center" vertical="top"/>
    </xf>
    <xf numFmtId="9" fontId="2" fillId="0" borderId="26" xfId="2" applyFont="1" applyBorder="1" applyAlignment="1">
      <alignment horizontal="center" vertical="top"/>
    </xf>
    <xf numFmtId="0" fontId="2" fillId="0" borderId="0" xfId="0" applyFont="1"/>
    <xf numFmtId="0" fontId="2" fillId="0" borderId="0" xfId="0" applyFont="1" applyAlignment="1">
      <alignment vertical="top"/>
    </xf>
    <xf numFmtId="0" fontId="2" fillId="0" borderId="0" xfId="0" applyFont="1" applyAlignment="1">
      <alignment horizontal="center"/>
    </xf>
    <xf numFmtId="0" fontId="8" fillId="0" borderId="0" xfId="0" applyFont="1"/>
    <xf numFmtId="0" fontId="9" fillId="0" borderId="0" xfId="0" applyFont="1"/>
    <xf numFmtId="0" fontId="9" fillId="0" borderId="0" xfId="0" applyFont="1" applyAlignment="1">
      <alignment horizontal="center" vertical="center" wrapText="1"/>
    </xf>
    <xf numFmtId="2" fontId="9" fillId="0" borderId="0" xfId="0" applyNumberFormat="1" applyFont="1" applyAlignment="1">
      <alignment horizontal="center" vertical="center"/>
    </xf>
    <xf numFmtId="0" fontId="9" fillId="0" borderId="0" xfId="0" applyFont="1" applyAlignment="1">
      <alignment horizontal="center" vertical="center"/>
    </xf>
    <xf numFmtId="0" fontId="2" fillId="0" borderId="0" xfId="0" applyFont="1" applyAlignment="1">
      <alignment vertical="center"/>
    </xf>
    <xf numFmtId="0" fontId="2" fillId="0" borderId="0" xfId="0" applyFont="1" applyAlignment="1">
      <alignment horizontal="left" vertical="top"/>
    </xf>
    <xf numFmtId="0" fontId="2" fillId="0" borderId="0" xfId="0" applyFont="1" applyAlignment="1">
      <alignment vertical="top" wrapText="1"/>
    </xf>
    <xf numFmtId="0" fontId="2" fillId="0" borderId="26" xfId="0" applyFont="1" applyBorder="1" applyAlignment="1">
      <alignment vertical="top"/>
    </xf>
    <xf numFmtId="164" fontId="2" fillId="0" borderId="26" xfId="0" applyNumberFormat="1" applyFont="1" applyBorder="1" applyAlignment="1">
      <alignment vertical="top"/>
    </xf>
    <xf numFmtId="0" fontId="2" fillId="0" borderId="26" xfId="0" applyFont="1" applyBorder="1" applyAlignment="1">
      <alignment horizontal="center" vertical="top"/>
    </xf>
    <xf numFmtId="164" fontId="2" fillId="3" borderId="26" xfId="0" applyNumberFormat="1" applyFont="1" applyFill="1" applyBorder="1" applyAlignment="1">
      <alignment horizontal="center" vertical="top"/>
    </xf>
    <xf numFmtId="0" fontId="2" fillId="0" borderId="25" xfId="0" applyFont="1" applyBorder="1" applyAlignment="1">
      <alignment vertical="top"/>
    </xf>
    <xf numFmtId="164" fontId="2" fillId="0" borderId="25" xfId="0" applyNumberFormat="1" applyFont="1" applyBorder="1" applyAlignment="1">
      <alignment vertical="top"/>
    </xf>
    <xf numFmtId="0" fontId="2" fillId="4" borderId="26" xfId="0" applyFont="1" applyFill="1" applyBorder="1" applyAlignment="1">
      <alignment horizontal="center" vertical="center"/>
    </xf>
    <xf numFmtId="164" fontId="1" fillId="4" borderId="26" xfId="0" applyNumberFormat="1" applyFont="1" applyFill="1" applyBorder="1" applyAlignment="1">
      <alignment vertical="center"/>
    </xf>
    <xf numFmtId="0" fontId="2" fillId="0" borderId="0" xfId="0" applyFont="1" applyAlignment="1">
      <alignment horizontal="left" vertical="top" wrapText="1"/>
    </xf>
    <xf numFmtId="0" fontId="7" fillId="0" borderId="0" xfId="0" applyFont="1" applyAlignment="1">
      <alignment horizontal="left" vertical="top" wrapText="1"/>
    </xf>
    <xf numFmtId="0" fontId="7" fillId="0" borderId="0" xfId="0" applyFont="1" applyAlignment="1">
      <alignment horizontal="center" vertical="top" wrapText="1"/>
    </xf>
    <xf numFmtId="164" fontId="1" fillId="4" borderId="26" xfId="0" applyNumberFormat="1" applyFont="1" applyFill="1" applyBorder="1" applyAlignment="1">
      <alignment vertical="top"/>
    </xf>
    <xf numFmtId="0" fontId="11" fillId="0" borderId="0" xfId="0" applyFont="1" applyAlignment="1">
      <alignment vertical="center"/>
    </xf>
    <xf numFmtId="0" fontId="11" fillId="0" borderId="0" xfId="0" applyFont="1" applyAlignment="1">
      <alignment vertical="top"/>
    </xf>
    <xf numFmtId="0" fontId="11" fillId="0" borderId="0" xfId="0" applyFont="1" applyAlignment="1">
      <alignment horizontal="center" vertical="center"/>
    </xf>
    <xf numFmtId="0" fontId="11" fillId="0" borderId="0" xfId="0" applyFont="1" applyAlignment="1">
      <alignment horizontal="center" vertical="top"/>
    </xf>
    <xf numFmtId="0" fontId="11" fillId="0" borderId="0" xfId="0" applyFont="1" applyAlignment="1">
      <alignment horizontal="left" vertical="top"/>
    </xf>
    <xf numFmtId="164" fontId="11" fillId="0" borderId="0" xfId="0" applyNumberFormat="1" applyFont="1" applyAlignment="1">
      <alignment horizontal="center" vertical="top"/>
    </xf>
    <xf numFmtId="0" fontId="11" fillId="0" borderId="0" xfId="0" applyFont="1" applyAlignment="1">
      <alignment horizontal="left" vertical="top" wrapText="1"/>
    </xf>
    <xf numFmtId="164" fontId="12" fillId="0" borderId="0" xfId="0" applyNumberFormat="1" applyFont="1" applyAlignment="1">
      <alignment horizontal="center" vertical="top"/>
    </xf>
    <xf numFmtId="0" fontId="15" fillId="0" borderId="0" xfId="1" applyFont="1" applyFill="1" applyAlignment="1">
      <alignment horizontal="center" vertical="center"/>
    </xf>
    <xf numFmtId="0" fontId="6" fillId="0" borderId="0" xfId="1" applyFont="1" applyFill="1" applyAlignment="1">
      <alignment horizontal="center" vertical="center"/>
    </xf>
    <xf numFmtId="0" fontId="16" fillId="0" borderId="0" xfId="0" applyFont="1"/>
    <xf numFmtId="0" fontId="2" fillId="0" borderId="26" xfId="0" applyFont="1" applyBorder="1" applyAlignment="1">
      <alignment horizontal="center" vertical="center"/>
    </xf>
    <xf numFmtId="164" fontId="1" fillId="0" borderId="26" xfId="0" applyNumberFormat="1" applyFont="1" applyBorder="1" applyAlignment="1">
      <alignment vertical="center"/>
    </xf>
    <xf numFmtId="164" fontId="1" fillId="0" borderId="26" xfId="0" applyNumberFormat="1" applyFont="1" applyBorder="1" applyAlignment="1">
      <alignment vertical="top"/>
    </xf>
    <xf numFmtId="0" fontId="1" fillId="4" borderId="0" xfId="0" applyFont="1" applyFill="1" applyAlignment="1">
      <alignment vertical="center"/>
    </xf>
    <xf numFmtId="0" fontId="9" fillId="0" borderId="0" xfId="0" applyFont="1" applyAlignment="1">
      <alignment horizontal="left" vertical="top" wrapText="1"/>
    </xf>
    <xf numFmtId="9" fontId="2" fillId="0" borderId="26" xfId="0" applyNumberFormat="1" applyFont="1" applyBorder="1" applyAlignment="1">
      <alignment horizontal="center" vertical="top"/>
    </xf>
    <xf numFmtId="9" fontId="2" fillId="0" borderId="26" xfId="0" applyNumberFormat="1" applyFont="1" applyBorder="1" applyAlignment="1">
      <alignment horizontal="center" vertical="center"/>
    </xf>
    <xf numFmtId="0" fontId="8" fillId="0" borderId="0" xfId="0" applyFont="1" applyAlignment="1">
      <alignment horizontal="right"/>
    </xf>
    <xf numFmtId="17" fontId="8" fillId="0" borderId="0" xfId="0" applyNumberFormat="1" applyFont="1" applyAlignment="1">
      <alignment horizontal="right"/>
    </xf>
    <xf numFmtId="0" fontId="13" fillId="0" borderId="0" xfId="0" applyFont="1"/>
    <xf numFmtId="9" fontId="22" fillId="0" borderId="0" xfId="0" applyNumberFormat="1" applyFont="1"/>
    <xf numFmtId="9" fontId="22" fillId="0" borderId="0" xfId="0" applyNumberFormat="1" applyFont="1" applyAlignment="1">
      <alignment wrapText="1"/>
    </xf>
    <xf numFmtId="0" fontId="22" fillId="0" borderId="0" xfId="0" applyFont="1"/>
    <xf numFmtId="9" fontId="1" fillId="0" borderId="0" xfId="0" applyNumberFormat="1" applyFont="1"/>
    <xf numFmtId="0" fontId="17" fillId="0" borderId="27" xfId="0" applyFont="1" applyBorder="1" applyAlignment="1">
      <alignment horizontal="center" vertical="center" wrapText="1"/>
    </xf>
    <xf numFmtId="0" fontId="17" fillId="0" borderId="27" xfId="0" applyFont="1" applyBorder="1" applyAlignment="1">
      <alignment horizontal="right" vertical="center" wrapText="1"/>
    </xf>
    <xf numFmtId="0" fontId="22" fillId="0" borderId="27" xfId="0" applyFont="1" applyBorder="1" applyAlignment="1">
      <alignment vertical="center" wrapText="1"/>
    </xf>
    <xf numFmtId="0" fontId="22" fillId="0" borderId="27" xfId="0" applyFont="1" applyBorder="1" applyAlignment="1">
      <alignment vertical="center" wrapText="1"/>
      <extLst>
        <ext xmlns:xfpb="http://schemas.microsoft.com/office/spreadsheetml/2022/featurepropertybag" uri="{C7286773-470A-42A8-94C5-96B5CB345126}">
          <xfpb:xfComplement i="0"/>
        </ext>
      </extLst>
    </xf>
    <xf numFmtId="0" fontId="22" fillId="0" borderId="27" xfId="0" applyFont="1" applyBorder="1" applyAlignment="1">
      <alignment horizontal="right" vertical="center" wrapText="1"/>
    </xf>
    <xf numFmtId="9" fontId="22" fillId="0" borderId="27" xfId="0" applyNumberFormat="1" applyFont="1" applyBorder="1" applyAlignment="1">
      <alignment horizontal="right" vertical="center" wrapText="1"/>
    </xf>
    <xf numFmtId="0" fontId="17" fillId="0" borderId="27" xfId="0" applyFont="1" applyBorder="1" applyAlignment="1">
      <alignment horizontal="center"/>
    </xf>
    <xf numFmtId="0" fontId="22" fillId="0" borderId="27" xfId="0" applyFont="1" applyBorder="1"/>
    <xf numFmtId="0" fontId="17" fillId="0" borderId="0" xfId="0" applyFont="1" applyAlignment="1">
      <alignment vertical="center" wrapText="1"/>
    </xf>
    <xf numFmtId="9" fontId="17" fillId="0" borderId="0" xfId="0" applyNumberFormat="1" applyFont="1" applyAlignment="1">
      <alignment horizontal="right" vertical="center" wrapText="1"/>
    </xf>
    <xf numFmtId="9" fontId="22" fillId="0" borderId="27" xfId="0" applyNumberFormat="1" applyFont="1" applyBorder="1" applyAlignment="1">
      <alignment wrapText="1"/>
    </xf>
    <xf numFmtId="0" fontId="22" fillId="0" borderId="0" xfId="0" applyFont="1" applyAlignment="1">
      <alignment vertical="center" wrapText="1"/>
    </xf>
    <xf numFmtId="0" fontId="10" fillId="0" borderId="0" xfId="0" applyFont="1" applyAlignment="1">
      <alignment horizontal="center" vertical="center" wrapText="1"/>
    </xf>
    <xf numFmtId="0" fontId="10" fillId="0" borderId="0" xfId="0" applyFont="1" applyAlignment="1">
      <alignment vertical="center" wrapText="1"/>
    </xf>
    <xf numFmtId="0" fontId="0" fillId="0" borderId="0" xfId="0" applyAlignment="1">
      <alignment vertical="center" wrapText="1"/>
    </xf>
    <xf numFmtId="0" fontId="2" fillId="0" borderId="39" xfId="0" applyFont="1" applyBorder="1" applyAlignment="1">
      <alignment horizontal="left" vertical="top"/>
    </xf>
    <xf numFmtId="0" fontId="2" fillId="0" borderId="39" xfId="0" applyFont="1" applyBorder="1" applyAlignment="1">
      <alignment vertical="top" wrapText="1"/>
    </xf>
    <xf numFmtId="0" fontId="2" fillId="0" borderId="41" xfId="0" applyFont="1" applyBorder="1" applyAlignment="1">
      <alignment horizontal="left" vertical="top" wrapText="1"/>
    </xf>
    <xf numFmtId="0" fontId="2" fillId="0" borderId="39" xfId="0" applyFont="1" applyBorder="1" applyAlignment="1">
      <alignment vertical="top"/>
    </xf>
    <xf numFmtId="0" fontId="18" fillId="0" borderId="39" xfId="0" applyFont="1" applyBorder="1" applyAlignment="1">
      <alignment vertical="top" wrapText="1"/>
    </xf>
    <xf numFmtId="0" fontId="2" fillId="0" borderId="39" xfId="0" applyFont="1" applyBorder="1" applyAlignment="1">
      <alignment horizontal="left" vertical="top" wrapText="1"/>
    </xf>
    <xf numFmtId="0" fontId="1" fillId="0" borderId="39" xfId="0" applyFont="1" applyBorder="1" applyAlignment="1">
      <alignment horizontal="left" vertical="center"/>
    </xf>
    <xf numFmtId="0" fontId="2" fillId="0" borderId="39" xfId="0" applyFont="1" applyBorder="1" applyAlignment="1">
      <alignment vertical="center"/>
    </xf>
    <xf numFmtId="0" fontId="2" fillId="0" borderId="41" xfId="0" applyFont="1" applyBorder="1" applyAlignment="1">
      <alignment vertical="top"/>
    </xf>
    <xf numFmtId="0" fontId="20" fillId="0" borderId="39" xfId="0" applyFont="1" applyBorder="1" applyAlignment="1">
      <alignment horizontal="left" vertical="top" wrapText="1"/>
    </xf>
    <xf numFmtId="0" fontId="21" fillId="0" borderId="39" xfId="0" applyFont="1" applyBorder="1" applyAlignment="1">
      <alignment horizontal="left" vertical="top" wrapText="1"/>
    </xf>
    <xf numFmtId="0" fontId="11" fillId="0" borderId="39" xfId="0" applyFont="1" applyBorder="1" applyAlignment="1">
      <alignment vertical="top" wrapText="1"/>
    </xf>
    <xf numFmtId="0" fontId="2" fillId="0" borderId="42" xfId="0" applyFont="1" applyBorder="1" applyAlignment="1">
      <alignment horizontal="left" vertical="top"/>
    </xf>
    <xf numFmtId="0" fontId="2" fillId="0" borderId="42" xfId="0" applyFont="1" applyBorder="1" applyAlignment="1">
      <alignment vertical="top"/>
    </xf>
    <xf numFmtId="0" fontId="2" fillId="0" borderId="42" xfId="0" applyFont="1" applyBorder="1" applyAlignment="1">
      <alignment horizontal="left" vertical="top" wrapText="1"/>
    </xf>
    <xf numFmtId="0" fontId="2" fillId="0" borderId="40" xfId="0" applyFont="1" applyBorder="1" applyAlignment="1">
      <alignment horizontal="left" vertical="top" wrapText="1"/>
    </xf>
    <xf numFmtId="0" fontId="2" fillId="0" borderId="43" xfId="0" applyFont="1" applyBorder="1" applyAlignment="1">
      <alignment horizontal="left" vertical="top"/>
    </xf>
    <xf numFmtId="0" fontId="1" fillId="0" borderId="43" xfId="0" applyFont="1" applyBorder="1" applyAlignment="1">
      <alignment horizontal="center" vertical="top"/>
    </xf>
    <xf numFmtId="0" fontId="12" fillId="0" borderId="37" xfId="0" applyFont="1" applyBorder="1" applyAlignment="1">
      <alignment horizontal="center" vertical="center" wrapText="1"/>
    </xf>
    <xf numFmtId="0" fontId="17" fillId="0" borderId="0" xfId="0" applyFont="1"/>
    <xf numFmtId="0" fontId="22" fillId="0" borderId="27" xfId="0" applyFont="1" applyBorder="1" applyAlignment="1">
      <alignment horizontal="left" vertical="top" wrapText="1"/>
    </xf>
    <xf numFmtId="0" fontId="22" fillId="0" borderId="27" xfId="0" applyFont="1" applyBorder="1" applyAlignment="1">
      <alignment vertical="top" wrapText="1"/>
    </xf>
    <xf numFmtId="9" fontId="22" fillId="0" borderId="0" xfId="0" applyNumberFormat="1" applyFont="1" applyAlignment="1">
      <alignment vertical="center"/>
    </xf>
    <xf numFmtId="0" fontId="22" fillId="0" borderId="0" xfId="0" applyFont="1" applyAlignment="1">
      <alignment vertical="center"/>
    </xf>
    <xf numFmtId="0" fontId="2" fillId="0" borderId="43" xfId="0" applyFont="1" applyBorder="1" applyAlignment="1">
      <alignment horizontal="left" vertical="top" wrapText="1"/>
    </xf>
    <xf numFmtId="0" fontId="2" fillId="0" borderId="39" xfId="0" applyFont="1" applyBorder="1" applyAlignment="1">
      <alignment horizontal="left" vertical="center"/>
    </xf>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vertical="top"/>
    </xf>
    <xf numFmtId="0" fontId="2" fillId="0" borderId="44" xfId="0" applyFont="1" applyBorder="1" applyAlignment="1">
      <alignment horizontal="left" vertical="top" wrapText="1"/>
    </xf>
    <xf numFmtId="0" fontId="2" fillId="0" borderId="41" xfId="0" applyFont="1" applyBorder="1" applyAlignment="1">
      <alignment horizontal="left" vertical="center"/>
    </xf>
    <xf numFmtId="0" fontId="12" fillId="0" borderId="0" xfId="0" applyFont="1" applyAlignment="1">
      <alignment vertical="center"/>
    </xf>
    <xf numFmtId="0" fontId="25" fillId="0" borderId="0" xfId="0" applyFont="1" applyAlignment="1">
      <alignment vertical="center"/>
    </xf>
    <xf numFmtId="0" fontId="1" fillId="0" borderId="0" xfId="0" applyFont="1" applyAlignment="1">
      <alignment vertical="center"/>
    </xf>
    <xf numFmtId="0" fontId="17" fillId="0" borderId="27" xfId="0" applyFont="1" applyBorder="1" applyAlignment="1">
      <alignment vertical="center" wrapText="1"/>
    </xf>
    <xf numFmtId="0" fontId="2" fillId="0" borderId="19" xfId="0" applyFont="1" applyBorder="1" applyAlignment="1">
      <alignment horizontal="left" vertical="top"/>
    </xf>
    <xf numFmtId="164" fontId="2" fillId="0" borderId="20" xfId="0" applyNumberFormat="1" applyFont="1" applyBorder="1" applyAlignment="1">
      <alignment horizontal="center" vertical="center"/>
    </xf>
    <xf numFmtId="9" fontId="2" fillId="0" borderId="21" xfId="0" applyNumberFormat="1" applyFont="1" applyBorder="1" applyAlignment="1">
      <alignment horizontal="center" vertical="center"/>
    </xf>
    <xf numFmtId="0" fontId="2" fillId="0" borderId="5" xfId="0" applyFont="1" applyBorder="1" applyAlignment="1">
      <alignment horizontal="left" vertical="top"/>
    </xf>
    <xf numFmtId="164" fontId="2" fillId="0" borderId="22" xfId="0" applyNumberFormat="1" applyFont="1" applyBorder="1" applyAlignment="1">
      <alignment horizontal="center" vertical="center"/>
    </xf>
    <xf numFmtId="9" fontId="2" fillId="0" borderId="23" xfId="0" applyNumberFormat="1" applyFont="1" applyBorder="1" applyAlignment="1">
      <alignment horizontal="center" vertical="center"/>
    </xf>
    <xf numFmtId="0" fontId="2" fillId="0" borderId="31" xfId="0" applyFont="1" applyBorder="1" applyAlignment="1">
      <alignment horizontal="left" vertical="top"/>
    </xf>
    <xf numFmtId="0" fontId="2" fillId="0" borderId="32" xfId="0" applyFont="1" applyBorder="1" applyAlignment="1">
      <alignment horizontal="left" vertical="top"/>
    </xf>
    <xf numFmtId="2" fontId="2" fillId="0" borderId="32" xfId="0" applyNumberFormat="1" applyFont="1" applyBorder="1" applyAlignment="1">
      <alignment horizontal="center" vertical="top"/>
    </xf>
    <xf numFmtId="165" fontId="2" fillId="0" borderId="32" xfId="0" applyNumberFormat="1" applyFont="1" applyBorder="1" applyAlignment="1">
      <alignment horizontal="center" vertical="top"/>
    </xf>
    <xf numFmtId="9" fontId="2" fillId="0" borderId="32" xfId="2" applyFont="1" applyFill="1" applyBorder="1" applyAlignment="1">
      <alignment horizontal="center" vertical="top"/>
    </xf>
    <xf numFmtId="164" fontId="2" fillId="0" borderId="33" xfId="0" applyNumberFormat="1" applyFont="1" applyBorder="1" applyAlignment="1">
      <alignment horizontal="center" vertical="center"/>
    </xf>
    <xf numFmtId="9" fontId="2" fillId="0" borderId="34" xfId="0" applyNumberFormat="1" applyFont="1" applyBorder="1" applyAlignment="1">
      <alignment horizontal="center" vertical="center"/>
    </xf>
    <xf numFmtId="165" fontId="2" fillId="0" borderId="35" xfId="0" applyNumberFormat="1" applyFont="1" applyBorder="1" applyAlignment="1">
      <alignment horizontal="center" vertical="center"/>
    </xf>
    <xf numFmtId="9" fontId="2" fillId="0" borderId="36" xfId="0" applyNumberFormat="1" applyFont="1" applyBorder="1" applyAlignment="1">
      <alignment horizontal="center" vertical="center"/>
    </xf>
    <xf numFmtId="0" fontId="12" fillId="0" borderId="38" xfId="0" applyFont="1" applyBorder="1" applyAlignment="1">
      <alignment vertical="top" wrapText="1"/>
    </xf>
    <xf numFmtId="0" fontId="2" fillId="7" borderId="39" xfId="0" applyFont="1" applyFill="1" applyBorder="1" applyAlignment="1">
      <alignment vertical="top"/>
    </xf>
    <xf numFmtId="0" fontId="12" fillId="6" borderId="37" xfId="0" applyFont="1" applyFill="1" applyBorder="1" applyAlignment="1">
      <alignment horizontal="center" vertical="center" wrapText="1"/>
    </xf>
    <xf numFmtId="0" fontId="2" fillId="6" borderId="39" xfId="0" applyFont="1" applyFill="1" applyBorder="1" applyAlignment="1">
      <alignment horizontal="left" vertical="top" wrapText="1"/>
    </xf>
    <xf numFmtId="0" fontId="1" fillId="0" borderId="47" xfId="0" applyFont="1" applyBorder="1" applyAlignment="1">
      <alignment vertical="center"/>
    </xf>
    <xf numFmtId="0" fontId="1" fillId="0" borderId="48" xfId="0" applyFont="1" applyBorder="1" applyAlignment="1">
      <alignment vertical="center"/>
    </xf>
    <xf numFmtId="0" fontId="1" fillId="0" borderId="49" xfId="0" applyFont="1" applyBorder="1" applyAlignment="1">
      <alignment vertical="top"/>
    </xf>
    <xf numFmtId="0" fontId="2" fillId="7" borderId="39" xfId="0" applyFont="1" applyFill="1" applyBorder="1" applyAlignment="1">
      <alignment vertical="top" wrapText="1"/>
    </xf>
    <xf numFmtId="0" fontId="22" fillId="6" borderId="27" xfId="0" applyFont="1" applyFill="1" applyBorder="1"/>
    <xf numFmtId="0" fontId="22" fillId="6" borderId="27" xfId="0" applyFont="1" applyFill="1" applyBorder="1" applyAlignment="1">
      <alignment horizontal="right" vertical="center" wrapText="1"/>
    </xf>
    <xf numFmtId="0" fontId="22" fillId="6" borderId="27" xfId="0" applyFont="1" applyFill="1" applyBorder="1" applyAlignment="1">
      <alignment vertical="center" wrapText="1"/>
    </xf>
    <xf numFmtId="9" fontId="24" fillId="0" borderId="27" xfId="2" applyFont="1" applyFill="1" applyBorder="1" applyAlignment="1">
      <alignment horizontal="right" vertical="center" wrapText="1"/>
    </xf>
    <xf numFmtId="0" fontId="22" fillId="0" borderId="0" xfId="0" applyFont="1" applyAlignment="1">
      <alignment wrapText="1"/>
    </xf>
    <xf numFmtId="9" fontId="8" fillId="0" borderId="0" xfId="0" applyNumberFormat="1" applyFont="1" applyAlignment="1">
      <alignment horizontal="center"/>
    </xf>
    <xf numFmtId="0" fontId="17" fillId="0" borderId="0" xfId="0" applyFont="1" applyAlignment="1">
      <alignment horizontal="center" vertical="center" wrapText="1"/>
    </xf>
    <xf numFmtId="0" fontId="17" fillId="0" borderId="27" xfId="0" applyFont="1" applyBorder="1" applyAlignment="1">
      <alignment horizontal="left" vertical="center" wrapText="1"/>
    </xf>
    <xf numFmtId="9" fontId="22" fillId="0" borderId="27" xfId="2" applyFont="1" applyBorder="1" applyAlignment="1">
      <alignment horizontal="center" vertical="center" wrapText="1"/>
      <extLst>
        <ext xmlns:xfpb="http://schemas.microsoft.com/office/spreadsheetml/2022/featurepropertybag" uri="{C7286773-470A-42A8-94C5-96B5CB345126}">
          <xfpb:xfComplement i="0"/>
        </ext>
      </extLst>
    </xf>
    <xf numFmtId="9" fontId="22" fillId="6" borderId="27" xfId="2" applyFont="1" applyFill="1" applyBorder="1" applyAlignment="1">
      <alignment horizontal="center" vertical="center" wrapText="1"/>
    </xf>
    <xf numFmtId="0" fontId="24" fillId="5" borderId="27" xfId="0" applyFont="1" applyFill="1" applyBorder="1" applyAlignment="1">
      <alignment vertical="center" wrapText="1"/>
    </xf>
    <xf numFmtId="0" fontId="24" fillId="5" borderId="27" xfId="0" applyFont="1" applyFill="1" applyBorder="1" applyAlignment="1">
      <alignment horizontal="right" vertical="center" wrapText="1"/>
    </xf>
    <xf numFmtId="9" fontId="24" fillId="5" borderId="27" xfId="2" applyFont="1" applyFill="1" applyBorder="1" applyAlignment="1">
      <alignment horizontal="right" vertical="center" wrapText="1"/>
    </xf>
    <xf numFmtId="1" fontId="22" fillId="6" borderId="27" xfId="2" applyNumberFormat="1" applyFont="1" applyFill="1" applyBorder="1" applyAlignment="1">
      <alignment horizontal="center" vertical="center" wrapText="1"/>
    </xf>
    <xf numFmtId="1" fontId="17" fillId="0" borderId="27" xfId="0" applyNumberFormat="1" applyFont="1" applyBorder="1" applyAlignment="1">
      <alignment horizontal="center" vertical="center" wrapText="1"/>
    </xf>
    <xf numFmtId="0" fontId="1" fillId="7" borderId="37" xfId="0" applyFont="1" applyFill="1" applyBorder="1" applyAlignment="1">
      <alignment horizontal="center" vertical="center" wrapText="1"/>
    </xf>
    <xf numFmtId="0" fontId="22" fillId="0" borderId="27" xfId="0" applyFont="1" applyBorder="1" applyAlignment="1">
      <alignment horizontal="right"/>
    </xf>
    <xf numFmtId="1" fontId="22" fillId="6" borderId="27" xfId="2" applyNumberFormat="1" applyFont="1" applyFill="1" applyBorder="1" applyAlignment="1">
      <alignment horizontal="right" vertical="center" wrapText="1"/>
    </xf>
    <xf numFmtId="9" fontId="8" fillId="0" borderId="27" xfId="0" applyNumberFormat="1" applyFont="1" applyBorder="1" applyAlignment="1">
      <alignment horizontal="right"/>
    </xf>
    <xf numFmtId="0" fontId="5" fillId="0" borderId="0" xfId="0" applyFont="1" applyAlignment="1">
      <alignment vertical="center"/>
    </xf>
    <xf numFmtId="9" fontId="22" fillId="0" borderId="0" xfId="0" applyNumberFormat="1" applyFont="1" applyAlignment="1">
      <alignment horizontal="right" vertical="center" wrapText="1"/>
    </xf>
    <xf numFmtId="0" fontId="22" fillId="0" borderId="0" xfId="0" applyFont="1" applyAlignment="1">
      <alignment horizontal="right" vertical="center" wrapText="1"/>
    </xf>
    <xf numFmtId="9" fontId="22" fillId="0" borderId="27" xfId="0" applyNumberFormat="1" applyFont="1" applyBorder="1"/>
    <xf numFmtId="0" fontId="17" fillId="0" borderId="0" xfId="0" applyFont="1" applyAlignment="1">
      <alignment horizontal="right" vertical="center" wrapText="1"/>
    </xf>
    <xf numFmtId="0" fontId="17" fillId="0" borderId="0" xfId="0" applyFont="1" applyAlignment="1">
      <alignment horizontal="center"/>
    </xf>
    <xf numFmtId="0" fontId="22" fillId="0" borderId="0" xfId="0" applyFont="1" applyAlignment="1">
      <alignment vertical="top" wrapText="1"/>
    </xf>
    <xf numFmtId="10" fontId="22" fillId="6" borderId="27" xfId="0" applyNumberFormat="1" applyFont="1" applyFill="1" applyBorder="1" applyAlignment="1">
      <alignment vertical="center" wrapText="1"/>
    </xf>
    <xf numFmtId="9" fontId="22" fillId="6" borderId="27" xfId="2" applyFont="1" applyFill="1" applyBorder="1" applyAlignment="1">
      <alignment vertical="center" wrapText="1"/>
    </xf>
    <xf numFmtId="9" fontId="22" fillId="6" borderId="27" xfId="2" applyFont="1" applyFill="1" applyBorder="1" applyAlignment="1">
      <alignment horizontal="right" vertical="center" wrapText="1"/>
    </xf>
    <xf numFmtId="0" fontId="22" fillId="8" borderId="27" xfId="0" applyFont="1" applyFill="1" applyBorder="1"/>
    <xf numFmtId="0" fontId="27" fillId="9" borderId="18" xfId="0" applyFont="1" applyFill="1" applyBorder="1"/>
    <xf numFmtId="0" fontId="32" fillId="0" borderId="0" xfId="0" applyFont="1"/>
    <xf numFmtId="0" fontId="34" fillId="0" borderId="0" xfId="0" applyFont="1"/>
    <xf numFmtId="0" fontId="27" fillId="0" borderId="27" xfId="0" applyFont="1" applyBorder="1" applyAlignment="1">
      <alignment horizontal="left" vertical="center" wrapText="1"/>
    </xf>
    <xf numFmtId="0" fontId="27" fillId="0" borderId="27" xfId="0" applyFont="1" applyBorder="1" applyAlignment="1">
      <alignment horizontal="center" vertical="center" wrapText="1"/>
    </xf>
    <xf numFmtId="0" fontId="27" fillId="10" borderId="27" xfId="0" applyFont="1" applyFill="1" applyBorder="1" applyAlignment="1">
      <alignment horizontal="left" vertical="center" wrapText="1"/>
    </xf>
    <xf numFmtId="0" fontId="30" fillId="0" borderId="27" xfId="0" applyFont="1" applyBorder="1" applyAlignment="1">
      <alignment vertical="center" wrapText="1"/>
    </xf>
    <xf numFmtId="0" fontId="32" fillId="0" borderId="27" xfId="0" applyFont="1" applyBorder="1" applyAlignment="1">
      <alignment vertical="center" wrapText="1"/>
    </xf>
    <xf numFmtId="0" fontId="40" fillId="0" borderId="27" xfId="1" applyFont="1" applyFill="1" applyBorder="1" applyAlignment="1">
      <alignment horizontal="left" vertical="center" wrapText="1"/>
    </xf>
    <xf numFmtId="0" fontId="38" fillId="0" borderId="27" xfId="0" applyFont="1" applyBorder="1" applyAlignment="1">
      <alignment horizontal="left" vertical="center" wrapText="1"/>
    </xf>
    <xf numFmtId="0" fontId="42" fillId="0" borderId="0" xfId="0" applyFont="1" applyAlignment="1">
      <alignment vertical="center"/>
    </xf>
    <xf numFmtId="0" fontId="32" fillId="0" borderId="16" xfId="0" applyFont="1" applyBorder="1"/>
    <xf numFmtId="0" fontId="32" fillId="0" borderId="17" xfId="0" applyFont="1" applyBorder="1"/>
    <xf numFmtId="0" fontId="41" fillId="2" borderId="18" xfId="0" applyFont="1" applyFill="1" applyBorder="1"/>
    <xf numFmtId="0" fontId="32" fillId="0" borderId="39" xfId="0" applyFont="1" applyBorder="1" applyAlignment="1">
      <alignment vertical="top" wrapText="1"/>
    </xf>
    <xf numFmtId="0" fontId="46" fillId="0" borderId="39" xfId="0" applyFont="1" applyBorder="1" applyAlignment="1">
      <alignment vertical="top" wrapText="1"/>
    </xf>
    <xf numFmtId="0" fontId="31" fillId="0" borderId="0" xfId="0" applyFont="1"/>
    <xf numFmtId="0" fontId="2" fillId="0" borderId="1" xfId="0" applyFont="1" applyBorder="1" applyAlignment="1">
      <alignment vertical="top"/>
    </xf>
    <xf numFmtId="0" fontId="2" fillId="0" borderId="5" xfId="0" applyFont="1" applyBorder="1" applyAlignment="1">
      <alignment vertical="top"/>
    </xf>
    <xf numFmtId="0" fontId="2" fillId="0" borderId="9" xfId="0" applyFont="1" applyBorder="1" applyAlignment="1">
      <alignment vertical="top"/>
    </xf>
    <xf numFmtId="0" fontId="27" fillId="9" borderId="18" xfId="0" applyFont="1" applyFill="1" applyBorder="1" applyAlignment="1">
      <alignment horizontal="center" vertical="center" wrapText="1"/>
    </xf>
    <xf numFmtId="0" fontId="27" fillId="0" borderId="0" xfId="0" applyFont="1"/>
    <xf numFmtId="0" fontId="35" fillId="0" borderId="0" xfId="0" applyFont="1"/>
    <xf numFmtId="0" fontId="37" fillId="0" borderId="0" xfId="0" applyFont="1"/>
    <xf numFmtId="0" fontId="44" fillId="0" borderId="0" xfId="0" applyFont="1" applyAlignment="1">
      <alignment wrapText="1"/>
    </xf>
    <xf numFmtId="0" fontId="32" fillId="0" borderId="1" xfId="0" applyFont="1" applyBorder="1" applyAlignment="1">
      <alignment vertical="top"/>
    </xf>
    <xf numFmtId="0" fontId="32" fillId="0" borderId="5" xfId="0" applyFont="1" applyBorder="1" applyAlignment="1">
      <alignment vertical="top"/>
    </xf>
    <xf numFmtId="0" fontId="32" fillId="0" borderId="9" xfId="0" applyFont="1" applyBorder="1" applyAlignment="1">
      <alignment vertical="top"/>
    </xf>
    <xf numFmtId="0" fontId="41" fillId="2" borderId="18" xfId="0" applyFont="1" applyFill="1" applyBorder="1" applyAlignment="1">
      <alignment horizontal="center" vertical="center" wrapText="1"/>
    </xf>
    <xf numFmtId="14" fontId="2" fillId="0" borderId="0" xfId="0" applyNumberFormat="1" applyFont="1"/>
    <xf numFmtId="2" fontId="11" fillId="0" borderId="0" xfId="0" applyNumberFormat="1" applyFont="1" applyAlignment="1">
      <alignment horizontal="center" vertical="center"/>
    </xf>
    <xf numFmtId="0" fontId="1" fillId="12" borderId="25" xfId="0" applyFont="1" applyFill="1" applyBorder="1" applyAlignment="1">
      <alignment horizontal="center" vertical="center" wrapText="1"/>
    </xf>
    <xf numFmtId="0" fontId="1" fillId="12" borderId="24" xfId="0" applyFont="1" applyFill="1" applyBorder="1" applyAlignment="1">
      <alignment vertical="center" wrapText="1"/>
    </xf>
    <xf numFmtId="0" fontId="1" fillId="0" borderId="39" xfId="0" applyFont="1" applyBorder="1" applyAlignment="1">
      <alignment horizontal="left" vertical="center" wrapText="1"/>
    </xf>
    <xf numFmtId="0" fontId="2" fillId="0" borderId="39" xfId="0" applyFont="1" applyBorder="1" applyAlignment="1">
      <alignment vertical="center" wrapText="1"/>
    </xf>
    <xf numFmtId="0" fontId="12" fillId="14" borderId="37" xfId="0" applyFont="1" applyFill="1" applyBorder="1" applyAlignment="1">
      <alignment horizontal="center" vertical="center" wrapText="1"/>
    </xf>
    <xf numFmtId="0" fontId="12" fillId="13" borderId="37" xfId="0" applyFont="1" applyFill="1" applyBorder="1" applyAlignment="1">
      <alignment horizontal="center" vertical="center" wrapText="1"/>
    </xf>
    <xf numFmtId="0" fontId="12" fillId="0" borderId="37" xfId="0" applyFont="1" applyBorder="1" applyAlignment="1">
      <alignment horizontal="left" vertical="top" wrapText="1"/>
    </xf>
    <xf numFmtId="0" fontId="5" fillId="0" borderId="0" xfId="0" applyFont="1" applyAlignment="1">
      <alignment horizontal="center" vertical="center"/>
    </xf>
    <xf numFmtId="0" fontId="23" fillId="0" borderId="0" xfId="0" applyFont="1" applyAlignment="1">
      <alignment horizontal="center" vertical="center"/>
    </xf>
    <xf numFmtId="0" fontId="6" fillId="0" borderId="0" xfId="1" applyFont="1" applyAlignment="1">
      <alignment horizontal="center" vertical="center"/>
    </xf>
    <xf numFmtId="0" fontId="2" fillId="0" borderId="0" xfId="0" applyFont="1" applyAlignment="1">
      <alignment horizontal="center"/>
    </xf>
    <xf numFmtId="0" fontId="41" fillId="0" borderId="13" xfId="0" applyFont="1" applyBorder="1" applyAlignment="1">
      <alignment horizontal="center"/>
    </xf>
    <xf numFmtId="0" fontId="41" fillId="0" borderId="14" xfId="0" applyFont="1" applyBorder="1" applyAlignment="1">
      <alignment horizontal="center"/>
    </xf>
    <xf numFmtId="0" fontId="41" fillId="0" borderId="15" xfId="0" applyFont="1" applyBorder="1" applyAlignment="1">
      <alignment horizontal="center"/>
    </xf>
    <xf numFmtId="0" fontId="4" fillId="0" borderId="0" xfId="0" applyFont="1" applyAlignment="1">
      <alignment horizontal="center" vertical="center"/>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8" xfId="0" applyFont="1" applyBorder="1" applyAlignment="1">
      <alignment horizontal="center"/>
    </xf>
    <xf numFmtId="0" fontId="2" fillId="0" borderId="10" xfId="0" applyFont="1" applyBorder="1" applyAlignment="1">
      <alignment horizontal="center"/>
    </xf>
    <xf numFmtId="0" fontId="2" fillId="0" borderId="11" xfId="0" applyFont="1" applyBorder="1" applyAlignment="1">
      <alignment horizontal="center"/>
    </xf>
    <xf numFmtId="0" fontId="2" fillId="0" borderId="12" xfId="0" applyFont="1" applyBorder="1" applyAlignment="1">
      <alignment horizontal="center"/>
    </xf>
    <xf numFmtId="0" fontId="14" fillId="0" borderId="0" xfId="1" applyFont="1" applyAlignment="1">
      <alignment horizontal="center" vertical="center"/>
    </xf>
    <xf numFmtId="0" fontId="27" fillId="0" borderId="13" xfId="0" applyFont="1" applyBorder="1" applyAlignment="1">
      <alignment horizontal="center"/>
    </xf>
    <xf numFmtId="0" fontId="27" fillId="0" borderId="14" xfId="0" applyFont="1" applyBorder="1" applyAlignment="1">
      <alignment horizontal="center"/>
    </xf>
    <xf numFmtId="0" fontId="27" fillId="0" borderId="15" xfId="0" applyFont="1" applyBorder="1" applyAlignment="1">
      <alignment horizontal="center"/>
    </xf>
    <xf numFmtId="0" fontId="27" fillId="0" borderId="28" xfId="0" applyFont="1" applyBorder="1" applyAlignment="1">
      <alignment horizontal="center" vertical="center"/>
    </xf>
    <xf numFmtId="0" fontId="27" fillId="0" borderId="29" xfId="0" applyFont="1" applyBorder="1" applyAlignment="1">
      <alignment horizontal="center" vertical="center"/>
    </xf>
    <xf numFmtId="0" fontId="27" fillId="0" borderId="30" xfId="0" applyFont="1" applyBorder="1" applyAlignment="1">
      <alignment horizontal="center" vertical="center"/>
    </xf>
    <xf numFmtId="0" fontId="38" fillId="11" borderId="45" xfId="0" applyFont="1" applyFill="1" applyBorder="1" applyAlignment="1">
      <alignment horizontal="left" vertical="center" wrapText="1"/>
    </xf>
    <xf numFmtId="0" fontId="38" fillId="11" borderId="46" xfId="0" applyFont="1" applyFill="1" applyBorder="1" applyAlignment="1">
      <alignment horizontal="left" vertical="center" wrapText="1"/>
    </xf>
    <xf numFmtId="0" fontId="28" fillId="0" borderId="0" xfId="0" applyFont="1" applyAlignment="1">
      <alignment horizontal="left" vertical="top" wrapText="1"/>
    </xf>
    <xf numFmtId="164" fontId="2" fillId="0" borderId="26" xfId="0" applyNumberFormat="1" applyFont="1" applyBorder="1" applyAlignment="1">
      <alignment horizontal="center" vertical="top"/>
    </xf>
    <xf numFmtId="9" fontId="2" fillId="0" borderId="26" xfId="2" applyFont="1" applyBorder="1" applyAlignment="1">
      <alignment horizontal="center" vertical="top"/>
    </xf>
    <xf numFmtId="9" fontId="2" fillId="0" borderId="26" xfId="0" applyNumberFormat="1" applyFont="1" applyBorder="1" applyAlignment="1">
      <alignment horizontal="center" vertical="top"/>
    </xf>
    <xf numFmtId="164" fontId="2" fillId="3" borderId="26" xfId="0" applyNumberFormat="1" applyFont="1" applyFill="1" applyBorder="1" applyAlignment="1">
      <alignment horizontal="center" vertical="top"/>
    </xf>
    <xf numFmtId="0" fontId="2" fillId="3" borderId="26" xfId="0" applyFont="1" applyFill="1" applyBorder="1" applyAlignment="1">
      <alignment horizontal="center" vertical="top"/>
    </xf>
    <xf numFmtId="0" fontId="17" fillId="0" borderId="27" xfId="0" applyFont="1" applyBorder="1" applyAlignment="1">
      <alignment horizontal="center"/>
    </xf>
    <xf numFmtId="9" fontId="8" fillId="0" borderId="28" xfId="0" applyNumberFormat="1" applyFont="1" applyBorder="1" applyAlignment="1">
      <alignment horizontal="center"/>
    </xf>
    <xf numFmtId="9" fontId="8" fillId="0" borderId="29" xfId="0" applyNumberFormat="1" applyFont="1" applyBorder="1" applyAlignment="1">
      <alignment horizontal="center"/>
    </xf>
    <xf numFmtId="9" fontId="8" fillId="0" borderId="30" xfId="0" applyNumberFormat="1" applyFont="1" applyBorder="1" applyAlignment="1">
      <alignment horizontal="center"/>
    </xf>
    <xf numFmtId="0" fontId="22" fillId="0" borderId="45" xfId="0" applyFont="1" applyBorder="1" applyAlignment="1">
      <alignment horizontal="left" vertical="top" wrapText="1"/>
    </xf>
    <xf numFmtId="0" fontId="22" fillId="0" borderId="46" xfId="0" applyFont="1" applyBorder="1" applyAlignment="1">
      <alignment horizontal="left" vertical="top" wrapText="1"/>
    </xf>
    <xf numFmtId="9" fontId="8" fillId="0" borderId="0" xfId="0" applyNumberFormat="1" applyFont="1" applyAlignment="1">
      <alignment horizontal="center"/>
    </xf>
    <xf numFmtId="0" fontId="22" fillId="0" borderId="45" xfId="0" applyFont="1" applyBorder="1" applyAlignment="1">
      <alignment horizontal="left" vertical="center" wrapText="1"/>
    </xf>
    <xf numFmtId="0" fontId="22" fillId="0" borderId="46" xfId="0" applyFont="1" applyBorder="1" applyAlignment="1">
      <alignment horizontal="left" vertical="center" wrapText="1"/>
    </xf>
    <xf numFmtId="0" fontId="17" fillId="0" borderId="28" xfId="0" applyFont="1" applyBorder="1" applyAlignment="1">
      <alignment horizontal="center" vertical="center" wrapText="1"/>
    </xf>
    <xf numFmtId="0" fontId="17" fillId="0" borderId="29" xfId="0" applyFont="1" applyBorder="1" applyAlignment="1">
      <alignment horizontal="center" vertical="center" wrapText="1"/>
    </xf>
    <xf numFmtId="9" fontId="8" fillId="0" borderId="27" xfId="0" applyNumberFormat="1" applyFont="1" applyBorder="1" applyAlignment="1">
      <alignment horizontal="center"/>
    </xf>
    <xf numFmtId="0" fontId="1" fillId="6" borderId="2" xfId="0" applyFont="1" applyFill="1" applyBorder="1" applyAlignment="1" applyProtection="1">
      <alignment horizontal="center"/>
      <protection locked="0"/>
    </xf>
    <xf numFmtId="0" fontId="1" fillId="6" borderId="3" xfId="0" applyFont="1" applyFill="1" applyBorder="1" applyAlignment="1" applyProtection="1">
      <alignment horizontal="center"/>
      <protection locked="0"/>
    </xf>
    <xf numFmtId="0" fontId="1" fillId="6" borderId="4" xfId="0" applyFont="1" applyFill="1" applyBorder="1" applyAlignment="1" applyProtection="1">
      <alignment horizontal="center"/>
      <protection locked="0"/>
    </xf>
    <xf numFmtId="0" fontId="2" fillId="6" borderId="6" xfId="0" applyFont="1" applyFill="1" applyBorder="1" applyAlignment="1" applyProtection="1">
      <alignment horizontal="center"/>
      <protection locked="0"/>
    </xf>
    <xf numFmtId="0" fontId="2" fillId="6" borderId="7" xfId="0" applyFont="1" applyFill="1" applyBorder="1" applyAlignment="1" applyProtection="1">
      <alignment horizontal="center"/>
      <protection locked="0"/>
    </xf>
    <xf numFmtId="0" fontId="2" fillId="6" borderId="8" xfId="0" applyFont="1" applyFill="1" applyBorder="1" applyAlignment="1" applyProtection="1">
      <alignment horizontal="center"/>
      <protection locked="0"/>
    </xf>
    <xf numFmtId="0" fontId="3" fillId="6" borderId="6" xfId="1" applyFill="1" applyBorder="1" applyAlignment="1" applyProtection="1">
      <alignment horizontal="center"/>
      <protection locked="0"/>
    </xf>
    <xf numFmtId="0" fontId="3" fillId="6" borderId="7" xfId="1" applyFill="1" applyBorder="1" applyAlignment="1" applyProtection="1">
      <alignment horizontal="center"/>
      <protection locked="0"/>
    </xf>
    <xf numFmtId="0" fontId="3" fillId="6" borderId="8" xfId="1" applyFill="1" applyBorder="1" applyAlignment="1" applyProtection="1">
      <alignment horizontal="center"/>
      <protection locked="0"/>
    </xf>
    <xf numFmtId="0" fontId="2" fillId="6" borderId="10" xfId="0" applyFont="1" applyFill="1" applyBorder="1" applyAlignment="1" applyProtection="1">
      <alignment horizontal="center"/>
      <protection locked="0"/>
    </xf>
    <xf numFmtId="0" fontId="2" fillId="6" borderId="11" xfId="0" applyFont="1" applyFill="1" applyBorder="1" applyAlignment="1" applyProtection="1">
      <alignment horizontal="center"/>
      <protection locked="0"/>
    </xf>
    <xf numFmtId="0" fontId="2" fillId="6" borderId="12" xfId="0" applyFont="1" applyFill="1" applyBorder="1" applyAlignment="1" applyProtection="1">
      <alignment horizontal="center"/>
      <protection locked="0"/>
    </xf>
    <xf numFmtId="0" fontId="1" fillId="0" borderId="43" xfId="0" applyFont="1" applyBorder="1" applyAlignment="1" applyProtection="1">
      <alignment horizontal="center" vertical="top"/>
      <protection locked="0"/>
    </xf>
    <xf numFmtId="0" fontId="2" fillId="0" borderId="43" xfId="0" applyFont="1" applyBorder="1" applyAlignment="1" applyProtection="1">
      <alignment horizontal="left" vertical="top" wrapText="1"/>
      <protection locked="0"/>
    </xf>
    <xf numFmtId="0" fontId="2" fillId="0" borderId="44" xfId="0" applyFont="1" applyBorder="1" applyAlignment="1" applyProtection="1">
      <alignment horizontal="left" vertical="top" wrapText="1"/>
      <protection locked="0"/>
    </xf>
    <xf numFmtId="0" fontId="1" fillId="0" borderId="48" xfId="0" applyFont="1" applyBorder="1" applyAlignment="1" applyProtection="1">
      <alignment vertical="center"/>
      <protection locked="0"/>
    </xf>
    <xf numFmtId="0" fontId="1" fillId="0" borderId="48" xfId="0" applyFont="1" applyBorder="1" applyAlignment="1" applyProtection="1">
      <alignment vertical="center" wrapText="1"/>
      <protection locked="0"/>
    </xf>
    <xf numFmtId="0" fontId="1" fillId="0" borderId="49" xfId="0" applyFont="1" applyBorder="1" applyAlignment="1" applyProtection="1">
      <alignment vertical="top"/>
      <protection locked="0"/>
    </xf>
    <xf numFmtId="0" fontId="2" fillId="7" borderId="39" xfId="0" applyFont="1" applyFill="1" applyBorder="1" applyAlignment="1" applyProtection="1">
      <alignment vertical="top"/>
      <protection locked="0"/>
    </xf>
    <xf numFmtId="0" fontId="2" fillId="6" borderId="39" xfId="0" applyFont="1" applyFill="1" applyBorder="1" applyAlignment="1" applyProtection="1">
      <alignment horizontal="left" vertical="top" wrapText="1"/>
      <protection locked="0"/>
    </xf>
    <xf numFmtId="0" fontId="2" fillId="0" borderId="41" xfId="0" applyFont="1" applyBorder="1" applyAlignment="1" applyProtection="1">
      <alignment horizontal="left" vertical="top" wrapText="1"/>
      <protection locked="0"/>
    </xf>
    <xf numFmtId="0" fontId="26" fillId="0" borderId="39" xfId="0" applyFont="1" applyBorder="1" applyAlignment="1" applyProtection="1">
      <alignment vertical="top" wrapText="1"/>
      <protection locked="0"/>
    </xf>
    <xf numFmtId="0" fontId="18" fillId="0" borderId="39" xfId="0" applyFont="1" applyBorder="1" applyAlignment="1" applyProtection="1">
      <alignment vertical="top" wrapText="1"/>
      <protection locked="0"/>
    </xf>
    <xf numFmtId="0" fontId="32" fillId="7" borderId="39" xfId="0" applyFont="1" applyFill="1" applyBorder="1" applyAlignment="1" applyProtection="1">
      <alignment horizontal="left" vertical="top" wrapText="1"/>
      <protection locked="0"/>
    </xf>
    <xf numFmtId="0" fontId="2" fillId="0" borderId="39" xfId="0" applyFont="1" applyBorder="1" applyAlignment="1" applyProtection="1">
      <alignment horizontal="left" vertical="top" wrapText="1"/>
      <protection locked="0"/>
    </xf>
    <xf numFmtId="0" fontId="3" fillId="0" borderId="39" xfId="1" applyFill="1" applyBorder="1" applyAlignment="1" applyProtection="1">
      <alignment vertical="top" wrapText="1"/>
      <protection locked="0"/>
    </xf>
    <xf numFmtId="0" fontId="2" fillId="0" borderId="39" xfId="0" applyFont="1" applyBorder="1" applyAlignment="1" applyProtection="1">
      <alignment vertical="top"/>
      <protection locked="0"/>
    </xf>
    <xf numFmtId="0" fontId="2" fillId="0" borderId="39" xfId="0" applyFont="1" applyBorder="1" applyAlignment="1" applyProtection="1">
      <alignment vertical="top" wrapText="1"/>
      <protection locked="0"/>
    </xf>
    <xf numFmtId="0" fontId="1" fillId="0" borderId="39" xfId="0" applyFont="1" applyBorder="1" applyAlignment="1" applyProtection="1">
      <alignment horizontal="left" vertical="center"/>
      <protection locked="0"/>
    </xf>
    <xf numFmtId="0" fontId="2" fillId="0" borderId="39" xfId="0" applyFont="1" applyBorder="1" applyAlignment="1" applyProtection="1">
      <alignment horizontal="left" vertical="center" wrapText="1"/>
      <protection locked="0"/>
    </xf>
    <xf numFmtId="0" fontId="2" fillId="0" borderId="41" xfId="0" applyFont="1" applyBorder="1" applyAlignment="1" applyProtection="1">
      <alignment horizontal="left" vertical="center"/>
      <protection locked="0"/>
    </xf>
    <xf numFmtId="0" fontId="2" fillId="6" borderId="39" xfId="0" applyFont="1" applyFill="1" applyBorder="1" applyAlignment="1" applyProtection="1">
      <alignment horizontal="left" vertical="center" wrapText="1"/>
      <protection locked="0"/>
    </xf>
    <xf numFmtId="0" fontId="32" fillId="7" borderId="39" xfId="0" applyFont="1" applyFill="1" applyBorder="1" applyAlignment="1" applyProtection="1">
      <alignment vertical="top" wrapText="1"/>
      <protection locked="0"/>
    </xf>
    <xf numFmtId="0" fontId="2" fillId="7" borderId="39" xfId="0" applyFont="1" applyFill="1" applyBorder="1" applyAlignment="1" applyProtection="1">
      <alignment vertical="top" wrapText="1"/>
      <protection locked="0"/>
    </xf>
    <xf numFmtId="0" fontId="2" fillId="0" borderId="41" xfId="0" applyFont="1" applyBorder="1" applyAlignment="1" applyProtection="1">
      <alignment vertical="top"/>
      <protection locked="0"/>
    </xf>
    <xf numFmtId="0" fontId="2" fillId="6" borderId="39" xfId="0" applyFont="1" applyFill="1" applyBorder="1" applyAlignment="1" applyProtection="1">
      <alignment vertical="top" wrapText="1"/>
      <protection locked="0"/>
    </xf>
    <xf numFmtId="0" fontId="2" fillId="0" borderId="41" xfId="0" applyFont="1" applyBorder="1" applyAlignment="1" applyProtection="1">
      <alignment vertical="top" wrapText="1"/>
      <protection locked="0"/>
    </xf>
    <xf numFmtId="0" fontId="2" fillId="0" borderId="0" xfId="0" applyFont="1" applyAlignment="1" applyProtection="1">
      <alignment vertical="top"/>
      <protection locked="0"/>
    </xf>
    <xf numFmtId="0" fontId="2" fillId="0" borderId="0" xfId="0" applyFont="1" applyAlignment="1" applyProtection="1">
      <alignment horizontal="left" vertical="top" wrapText="1"/>
      <protection locked="0"/>
    </xf>
    <xf numFmtId="0" fontId="20" fillId="0" borderId="39" xfId="0" applyFont="1" applyBorder="1" applyAlignment="1" applyProtection="1">
      <alignment vertical="top" wrapText="1"/>
      <protection locked="0"/>
    </xf>
    <xf numFmtId="0" fontId="26" fillId="0" borderId="39" xfId="0" applyFont="1" applyBorder="1" applyAlignment="1" applyProtection="1">
      <alignment horizontal="left" vertical="top" wrapText="1"/>
      <protection locked="0"/>
    </xf>
    <xf numFmtId="0" fontId="2" fillId="0" borderId="42" xfId="0" applyFont="1" applyBorder="1" applyAlignment="1" applyProtection="1">
      <alignment vertical="top"/>
      <protection locked="0"/>
    </xf>
    <xf numFmtId="0" fontId="2" fillId="0" borderId="42" xfId="0" applyFont="1" applyBorder="1" applyAlignment="1" applyProtection="1">
      <alignment horizontal="left" vertical="top" wrapText="1"/>
      <protection locked="0"/>
    </xf>
    <xf numFmtId="0" fontId="2" fillId="0" borderId="40" xfId="0" applyFont="1" applyBorder="1" applyAlignment="1" applyProtection="1">
      <alignment horizontal="left" vertical="top" wrapText="1"/>
      <protection locked="0"/>
    </xf>
    <xf numFmtId="0" fontId="17" fillId="0" borderId="0" xfId="0" applyFont="1" applyProtection="1">
      <protection locked="0"/>
    </xf>
    <xf numFmtId="9" fontId="22" fillId="0" borderId="0" xfId="0" applyNumberFormat="1" applyFont="1" applyAlignment="1" applyProtection="1">
      <alignment vertical="center"/>
      <protection locked="0"/>
    </xf>
    <xf numFmtId="9" fontId="22" fillId="0" borderId="0" xfId="0" applyNumberFormat="1" applyFont="1" applyAlignment="1" applyProtection="1">
      <alignment wrapText="1"/>
      <protection locked="0"/>
    </xf>
    <xf numFmtId="0" fontId="22" fillId="0" borderId="0" xfId="0" applyFont="1" applyProtection="1">
      <protection locked="0"/>
    </xf>
    <xf numFmtId="9" fontId="8" fillId="0" borderId="28" xfId="0" applyNumberFormat="1" applyFont="1" applyBorder="1" applyAlignment="1" applyProtection="1">
      <alignment horizontal="center"/>
      <protection locked="0"/>
    </xf>
    <xf numFmtId="9" fontId="8" fillId="0" borderId="29" xfId="0" applyNumberFormat="1" applyFont="1" applyBorder="1" applyAlignment="1" applyProtection="1">
      <alignment horizontal="center"/>
      <protection locked="0"/>
    </xf>
    <xf numFmtId="9" fontId="8" fillId="0" borderId="30" xfId="0" applyNumberFormat="1" applyFont="1" applyBorder="1" applyAlignment="1" applyProtection="1">
      <alignment horizontal="center"/>
      <protection locked="0"/>
    </xf>
    <xf numFmtId="9" fontId="8" fillId="0" borderId="0" xfId="0" applyNumberFormat="1" applyFont="1" applyAlignment="1" applyProtection="1">
      <alignment horizontal="center"/>
      <protection locked="0"/>
    </xf>
    <xf numFmtId="9" fontId="8" fillId="0" borderId="0" xfId="0" applyNumberFormat="1" applyFont="1" applyAlignment="1" applyProtection="1">
      <alignment horizontal="center"/>
      <protection locked="0"/>
    </xf>
    <xf numFmtId="0" fontId="17" fillId="0" borderId="27" xfId="0" applyFont="1" applyBorder="1" applyAlignment="1" applyProtection="1">
      <alignment horizontal="center" vertical="center" wrapText="1"/>
      <protection locked="0"/>
    </xf>
    <xf numFmtId="0" fontId="17" fillId="0" borderId="27" xfId="0" applyFont="1" applyBorder="1" applyAlignment="1" applyProtection="1">
      <alignment horizontal="right" vertical="center" wrapText="1"/>
      <protection locked="0"/>
    </xf>
    <xf numFmtId="0" fontId="17" fillId="0" borderId="0" xfId="0" applyFont="1" applyAlignment="1" applyProtection="1">
      <alignment horizontal="center" vertical="center" wrapText="1"/>
      <protection locked="0"/>
    </xf>
    <xf numFmtId="0" fontId="17" fillId="0" borderId="0" xfId="0" applyFont="1" applyAlignment="1" applyProtection="1">
      <alignment horizontal="right" vertical="center" wrapText="1"/>
      <protection locked="0"/>
    </xf>
    <xf numFmtId="0" fontId="17" fillId="0" borderId="0" xfId="0" applyFont="1" applyAlignment="1" applyProtection="1">
      <alignment horizontal="center"/>
      <protection locked="0"/>
    </xf>
    <xf numFmtId="0" fontId="22" fillId="0" borderId="27" xfId="0" applyFont="1" applyBorder="1" applyAlignment="1" applyProtection="1">
      <alignment vertical="center" wrapText="1"/>
      <protection locked="0"/>
    </xf>
    <xf numFmtId="0" fontId="22" fillId="0" borderId="27" xfId="0" applyFont="1" applyBorder="1" applyAlignment="1" applyProtection="1">
      <alignment horizontal="left" vertical="top" wrapText="1"/>
      <protection locked="0"/>
    </xf>
    <xf numFmtId="0" fontId="22" fillId="6" borderId="27" xfId="0" applyFont="1" applyFill="1" applyBorder="1" applyProtection="1">
      <protection locked="0"/>
    </xf>
    <xf numFmtId="9" fontId="22" fillId="6" borderId="27" xfId="2" applyFont="1" applyFill="1" applyBorder="1" applyAlignment="1" applyProtection="1">
      <alignment horizontal="right" vertical="center" wrapText="1"/>
      <protection locked="0"/>
    </xf>
    <xf numFmtId="0" fontId="22" fillId="0" borderId="27" xfId="0" applyFont="1" applyBorder="1" applyAlignment="1" applyProtection="1">
      <alignment vertical="center" wrapText="1"/>
      <protection locked="0"/>
      <extLst>
        <ext xmlns:xfpb="http://schemas.microsoft.com/office/spreadsheetml/2022/featurepropertybag" uri="{C7286773-470A-42A8-94C5-96B5CB345126}">
          <xfpb:xfComplement i="0"/>
        </ext>
      </extLst>
    </xf>
    <xf numFmtId="0" fontId="22" fillId="0" borderId="0" xfId="0" applyFont="1" applyAlignment="1" applyProtection="1">
      <alignment vertical="center" wrapText="1"/>
      <protection locked="0"/>
    </xf>
    <xf numFmtId="9" fontId="22" fillId="0" borderId="0" xfId="0" applyNumberFormat="1" applyFont="1" applyAlignment="1" applyProtection="1">
      <alignment horizontal="right" vertical="center" wrapText="1"/>
      <protection locked="0"/>
    </xf>
    <xf numFmtId="0" fontId="22" fillId="0" borderId="0" xfId="0" applyFont="1" applyAlignment="1" applyProtection="1">
      <alignment horizontal="right" vertical="center" wrapText="1"/>
      <protection locked="0"/>
    </xf>
    <xf numFmtId="0" fontId="22" fillId="0" borderId="0" xfId="0" applyFont="1" applyAlignment="1" applyProtection="1">
      <alignment vertical="top" wrapText="1"/>
      <protection locked="0"/>
    </xf>
    <xf numFmtId="0" fontId="22" fillId="0" borderId="0" xfId="0" applyFont="1" applyAlignment="1" applyProtection="1">
      <alignment wrapText="1"/>
      <protection locked="0"/>
    </xf>
    <xf numFmtId="0" fontId="22" fillId="0" borderId="27" xfId="0" applyFont="1" applyBorder="1" applyAlignment="1" applyProtection="1">
      <alignment vertical="top" wrapText="1"/>
      <protection locked="0"/>
    </xf>
    <xf numFmtId="0" fontId="22" fillId="0" borderId="27" xfId="0" applyFont="1" applyBorder="1" applyAlignment="1" applyProtection="1">
      <alignment horizontal="right" vertical="center" wrapText="1"/>
      <protection locked="0"/>
    </xf>
    <xf numFmtId="0" fontId="22" fillId="6" borderId="27" xfId="0" applyFont="1" applyFill="1" applyBorder="1" applyAlignment="1" applyProtection="1">
      <alignment vertical="center" wrapText="1"/>
      <protection locked="0"/>
    </xf>
    <xf numFmtId="9" fontId="8" fillId="0" borderId="27" xfId="0" applyNumberFormat="1" applyFont="1" applyBorder="1" applyAlignment="1" applyProtection="1">
      <alignment horizontal="center"/>
      <protection locked="0"/>
    </xf>
    <xf numFmtId="0" fontId="17" fillId="0" borderId="27" xfId="0" applyFont="1" applyBorder="1" applyAlignment="1" applyProtection="1">
      <alignment horizontal="center"/>
      <protection locked="0"/>
    </xf>
    <xf numFmtId="10" fontId="22" fillId="6" borderId="27" xfId="0" applyNumberFormat="1" applyFont="1" applyFill="1" applyBorder="1" applyAlignment="1" applyProtection="1">
      <alignment vertical="center" wrapText="1"/>
      <protection locked="0"/>
    </xf>
    <xf numFmtId="9" fontId="22" fillId="6" borderId="27" xfId="2" applyFont="1" applyFill="1" applyBorder="1" applyAlignment="1" applyProtection="1">
      <alignment vertical="center" wrapText="1"/>
      <protection locked="0"/>
    </xf>
    <xf numFmtId="0" fontId="5" fillId="0" borderId="0" xfId="0" applyFont="1" applyAlignment="1" applyProtection="1">
      <alignment vertical="center"/>
      <protection locked="0"/>
    </xf>
    <xf numFmtId="9" fontId="8" fillId="0" borderId="27" xfId="0" applyNumberFormat="1" applyFont="1" applyBorder="1" applyAlignment="1" applyProtection="1">
      <alignment horizontal="right"/>
      <protection locked="0"/>
    </xf>
    <xf numFmtId="9" fontId="1" fillId="0" borderId="0" xfId="0" applyNumberFormat="1" applyFont="1" applyProtection="1">
      <protection locked="0"/>
    </xf>
    <xf numFmtId="0" fontId="22" fillId="8" borderId="27" xfId="0" applyFont="1" applyFill="1" applyBorder="1" applyProtection="1">
      <protection locked="0"/>
    </xf>
    <xf numFmtId="0" fontId="22" fillId="0" borderId="0" xfId="0" applyFont="1" applyAlignment="1" applyProtection="1">
      <alignment vertical="center"/>
      <protection locked="0"/>
    </xf>
    <xf numFmtId="9" fontId="22" fillId="0" borderId="0" xfId="0" applyNumberFormat="1" applyFont="1" applyProtection="1">
      <protection locked="0"/>
    </xf>
    <xf numFmtId="0" fontId="17" fillId="0" borderId="27" xfId="0" applyFont="1" applyBorder="1" applyAlignment="1" applyProtection="1">
      <alignment horizontal="center"/>
      <protection locked="0"/>
    </xf>
    <xf numFmtId="0" fontId="22" fillId="0" borderId="27" xfId="0" applyFont="1" applyBorder="1" applyAlignment="1" applyProtection="1">
      <alignment horizontal="right"/>
      <protection locked="0"/>
    </xf>
    <xf numFmtId="1" fontId="22" fillId="6" borderId="27" xfId="2" applyNumberFormat="1" applyFont="1" applyFill="1" applyBorder="1" applyAlignment="1" applyProtection="1">
      <alignment horizontal="right" vertical="center" wrapText="1"/>
      <protection locked="0"/>
    </xf>
    <xf numFmtId="0" fontId="17" fillId="0" borderId="27" xfId="0" applyFont="1" applyBorder="1" applyAlignment="1" applyProtection="1">
      <alignment horizontal="left" vertical="center" wrapText="1"/>
      <protection locked="0"/>
    </xf>
    <xf numFmtId="1" fontId="22" fillId="6" borderId="27" xfId="2" applyNumberFormat="1" applyFont="1" applyFill="1" applyBorder="1" applyAlignment="1" applyProtection="1">
      <alignment horizontal="center" vertical="center" wrapText="1"/>
      <protection locked="0"/>
    </xf>
    <xf numFmtId="0" fontId="22" fillId="0" borderId="45" xfId="0" applyFont="1" applyBorder="1" applyAlignment="1" applyProtection="1">
      <alignment horizontal="left" vertical="center" wrapText="1"/>
      <protection locked="0"/>
    </xf>
    <xf numFmtId="0" fontId="22" fillId="0" borderId="46" xfId="0" applyFont="1" applyBorder="1" applyAlignment="1" applyProtection="1">
      <alignment horizontal="left" vertical="center" wrapText="1"/>
      <protection locked="0"/>
    </xf>
    <xf numFmtId="9" fontId="22" fillId="6" borderId="27" xfId="2" applyFont="1" applyFill="1" applyBorder="1" applyAlignment="1" applyProtection="1">
      <alignment horizontal="center" vertical="center" wrapText="1"/>
      <protection locked="0"/>
    </xf>
    <xf numFmtId="9" fontId="22" fillId="0" borderId="27" xfId="2" applyFont="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17" fillId="0" borderId="27" xfId="0" applyFont="1" applyBorder="1" applyAlignment="1" applyProtection="1">
      <alignment vertical="center" wrapText="1"/>
      <protection locked="0"/>
    </xf>
    <xf numFmtId="1" fontId="17" fillId="0" borderId="27" xfId="0" applyNumberFormat="1" applyFont="1" applyBorder="1" applyAlignment="1" applyProtection="1">
      <alignment horizontal="center" vertical="center" wrapText="1"/>
      <protection locked="0"/>
    </xf>
    <xf numFmtId="0" fontId="17" fillId="0" borderId="0" xfId="0" applyFont="1" applyAlignment="1" applyProtection="1">
      <alignment vertical="center" wrapText="1"/>
      <protection locked="0"/>
    </xf>
    <xf numFmtId="9" fontId="17" fillId="0" borderId="0" xfId="0" applyNumberFormat="1" applyFont="1" applyAlignment="1" applyProtection="1">
      <alignment horizontal="right" vertical="center" wrapText="1"/>
      <protection locked="0"/>
    </xf>
    <xf numFmtId="0" fontId="22" fillId="0" borderId="45" xfId="0" applyFont="1" applyBorder="1" applyAlignment="1" applyProtection="1">
      <alignment horizontal="left" vertical="top" wrapText="1"/>
      <protection locked="0"/>
    </xf>
    <xf numFmtId="0" fontId="22" fillId="0" borderId="46" xfId="0" applyFont="1" applyBorder="1" applyAlignment="1" applyProtection="1">
      <alignment horizontal="left" vertical="top" wrapText="1"/>
      <protection locked="0"/>
    </xf>
    <xf numFmtId="0" fontId="17" fillId="0" borderId="28" xfId="0" applyFont="1" applyBorder="1" applyAlignment="1" applyProtection="1">
      <alignment horizontal="center" vertical="center" wrapText="1"/>
      <protection locked="0"/>
    </xf>
    <xf numFmtId="0" fontId="17" fillId="0" borderId="29" xfId="0" applyFont="1" applyBorder="1" applyAlignment="1" applyProtection="1">
      <alignment horizontal="center" vertical="center" wrapText="1"/>
      <protection locked="0"/>
    </xf>
    <xf numFmtId="0" fontId="24" fillId="5" borderId="27" xfId="0" applyFont="1" applyFill="1" applyBorder="1" applyAlignment="1" applyProtection="1">
      <alignment vertical="center" wrapText="1"/>
      <protection locked="0"/>
    </xf>
    <xf numFmtId="0" fontId="24" fillId="5" borderId="27" xfId="0" applyFont="1" applyFill="1" applyBorder="1" applyAlignment="1" applyProtection="1">
      <alignment horizontal="right" vertical="center" wrapText="1"/>
      <protection locked="0"/>
    </xf>
    <xf numFmtId="9" fontId="24" fillId="5" borderId="27" xfId="2" applyFont="1" applyFill="1" applyBorder="1" applyAlignment="1" applyProtection="1">
      <alignment horizontal="right" vertical="center" wrapText="1"/>
      <protection locked="0"/>
    </xf>
    <xf numFmtId="0" fontId="22" fillId="6" borderId="27" xfId="0" applyFont="1" applyFill="1" applyBorder="1" applyAlignment="1" applyProtection="1">
      <alignment horizontal="right" vertical="center" wrapText="1"/>
      <protection locked="0"/>
    </xf>
    <xf numFmtId="9" fontId="24" fillId="0" borderId="27" xfId="2" applyFont="1" applyFill="1" applyBorder="1" applyAlignment="1" applyProtection="1">
      <alignment horizontal="right" vertical="center" wrapText="1"/>
      <protection locked="0"/>
    </xf>
  </cellXfs>
  <cellStyles count="3">
    <cellStyle name="Hyperlink" xfId="1" builtinId="8"/>
    <cellStyle name="Normal" xfId="0" builtinId="0"/>
    <cellStyle name="Percent"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hartsheet" Target="chartsheets/sheet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chartsheet" Target="chartsheets/sheet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microsoft.com/office/2022/11/relationships/FeaturePropertyBag" Target="featurePropertyBag/featurePropertyBag.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hartsheet" Target="chartsheets/sheet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1.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416124149529873"/>
          <c:y val="7.5346329281655328E-2"/>
          <c:w val="0.84875137986392479"/>
          <c:h val="0.61999153989246492"/>
        </c:manualLayout>
      </c:layout>
      <c:barChart>
        <c:barDir val="col"/>
        <c:grouping val="clustered"/>
        <c:varyColors val="0"/>
        <c:ser>
          <c:idx val="0"/>
          <c:order val="0"/>
          <c:invertIfNegative val="1"/>
          <c:cat>
            <c:strRef>
              <c:f>TERMÉK!$B$19:$B$24</c:f>
            </c:strRef>
          </c:cat>
          <c:val>
            <c:numRef>
              <c:f>TERMÉK!$E$19:$E$24</c:f>
            </c:numRef>
          </c:val>
          <c:extLst>
            <c:ext xmlns:c16="http://schemas.microsoft.com/office/drawing/2014/chart" uri="{C3380CC4-5D6E-409C-BE32-E72D297353CC}">
              <c16:uniqueId val="{00000000-011E-426C-8799-66E173CA729E}"/>
            </c:ext>
          </c:extLst>
        </c:ser>
        <c:dLbls>
          <c:showLegendKey val="0"/>
          <c:showVal val="0"/>
          <c:showCatName val="0"/>
          <c:showSerName val="0"/>
          <c:showPercent val="0"/>
          <c:showBubbleSize val="0"/>
        </c:dLbls>
        <c:gapWidth val="150"/>
        <c:axId val="198905208"/>
        <c:axId val="198904816"/>
      </c:barChart>
      <c:catAx>
        <c:axId val="198905208"/>
        <c:scaling>
          <c:orientation val="minMax"/>
        </c:scaling>
        <c:delete val="0"/>
        <c:axPos val="b"/>
        <c:numFmt formatCode="General" sourceLinked="1"/>
        <c:majorTickMark val="out"/>
        <c:minorTickMark val="none"/>
        <c:tickLblPos val="nextTo"/>
        <c:txPr>
          <a:bodyPr rot="-2700000" vert="horz" anchorCtr="1"/>
          <a:lstStyle/>
          <a:p>
            <a:pPr>
              <a:defRPr sz="1000" b="0" i="0" u="none">
                <a:solidFill>
                  <a:srgbClr val="000000"/>
                </a:solidFill>
                <a:latin typeface="Calibri"/>
                <a:ea typeface="Calibri"/>
                <a:cs typeface="Calibri"/>
              </a:defRPr>
            </a:pPr>
            <a:endParaRPr lang="hu-HU"/>
          </a:p>
        </c:txPr>
        <c:crossAx val="198904816"/>
        <c:crosses val="autoZero"/>
        <c:auto val="1"/>
        <c:lblAlgn val="ctr"/>
        <c:lblOffset val="100"/>
        <c:noMultiLvlLbl val="0"/>
      </c:catAx>
      <c:valAx>
        <c:axId val="198904816"/>
        <c:scaling>
          <c:orientation val="minMax"/>
          <c:max val="1"/>
          <c:min val="0"/>
        </c:scaling>
        <c:delete val="0"/>
        <c:axPos val="l"/>
        <c:numFmt formatCode="0%" sourceLinked="1"/>
        <c:majorTickMark val="out"/>
        <c:minorTickMark val="none"/>
        <c:tickLblPos val="nextTo"/>
        <c:txPr>
          <a:bodyPr rot="0" vert="horz" anchorCtr="1"/>
          <a:lstStyle/>
          <a:p>
            <a:pPr>
              <a:defRPr sz="1000" b="0" i="0" u="none">
                <a:solidFill>
                  <a:srgbClr val="000000"/>
                </a:solidFill>
                <a:latin typeface="Calibri"/>
                <a:ea typeface="Calibri"/>
                <a:cs typeface="Calibri"/>
              </a:defRPr>
            </a:pPr>
            <a:endParaRPr lang="hu-HU"/>
          </a:p>
        </c:txPr>
        <c:crossAx val="198905208"/>
        <c:crosses val="autoZero"/>
        <c:crossBetween val="between"/>
      </c:valAx>
    </c:plotArea>
    <c:plotVisOnly val="1"/>
    <c:dispBlanksAs val="zero"/>
    <c:showDLblsOverMax val="1"/>
  </c:chart>
  <c:spPr>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3283348322718414"/>
          <c:y val="0.10134251866535331"/>
          <c:w val="0.50636100557360397"/>
          <c:h val="0.84393500928933995"/>
        </c:manualLayout>
      </c:layout>
      <c:radarChart>
        <c:radarStyle val="marker"/>
        <c:varyColors val="1"/>
        <c:ser>
          <c:idx val="0"/>
          <c:order val="0"/>
          <c:marker>
            <c:symbol val="none"/>
          </c:marker>
          <c:cat>
            <c:strRef>
              <c:f>TERMÉK!$B$19:$B$24</c:f>
            </c:strRef>
          </c:cat>
          <c:val>
            <c:numRef>
              <c:f>TERMÉK!$E$19:$E$24</c:f>
            </c:numRef>
          </c:val>
          <c:extLst>
            <c:ext xmlns:c16="http://schemas.microsoft.com/office/drawing/2014/chart" uri="{C3380CC4-5D6E-409C-BE32-E72D297353CC}">
              <c16:uniqueId val="{00000000-8733-4710-8B16-223FFA0619E6}"/>
            </c:ext>
          </c:extLst>
        </c:ser>
        <c:dLbls>
          <c:showLegendKey val="0"/>
          <c:showVal val="0"/>
          <c:showCatName val="0"/>
          <c:showSerName val="0"/>
          <c:showPercent val="0"/>
          <c:showBubbleSize val="0"/>
        </c:dLbls>
        <c:axId val="198902856"/>
        <c:axId val="198904032"/>
      </c:radarChart>
      <c:catAx>
        <c:axId val="198902856"/>
        <c:scaling>
          <c:orientation val="minMax"/>
        </c:scaling>
        <c:delete val="0"/>
        <c:axPos val="b"/>
        <c:numFmt formatCode="General" sourceLinked="1"/>
        <c:majorTickMark val="out"/>
        <c:minorTickMark val="none"/>
        <c:tickLblPos val="nextTo"/>
        <c:txPr>
          <a:bodyPr rot="0" vert="horz" anchorCtr="1"/>
          <a:lstStyle/>
          <a:p>
            <a:pPr>
              <a:defRPr sz="1000" b="0" i="0" u="none">
                <a:solidFill>
                  <a:srgbClr val="000000"/>
                </a:solidFill>
                <a:latin typeface="Calibri"/>
                <a:ea typeface="Calibri"/>
                <a:cs typeface="Calibri"/>
              </a:defRPr>
            </a:pPr>
            <a:endParaRPr lang="hu-HU"/>
          </a:p>
        </c:txPr>
        <c:crossAx val="198904032"/>
        <c:crosses val="autoZero"/>
        <c:auto val="1"/>
        <c:lblAlgn val="ctr"/>
        <c:lblOffset val="100"/>
        <c:noMultiLvlLbl val="0"/>
      </c:catAx>
      <c:valAx>
        <c:axId val="198904032"/>
        <c:scaling>
          <c:orientation val="minMax"/>
        </c:scaling>
        <c:delete val="0"/>
        <c:axPos val="l"/>
        <c:numFmt formatCode="0%" sourceLinked="1"/>
        <c:majorTickMark val="cross"/>
        <c:minorTickMark val="none"/>
        <c:tickLblPos val="nextTo"/>
        <c:txPr>
          <a:bodyPr rot="0" vert="horz" anchorCtr="1"/>
          <a:lstStyle/>
          <a:p>
            <a:pPr>
              <a:defRPr sz="1000" b="0" i="0" u="none">
                <a:solidFill>
                  <a:srgbClr val="000000"/>
                </a:solidFill>
                <a:latin typeface="Calibri"/>
                <a:ea typeface="Calibri"/>
                <a:cs typeface="Calibri"/>
              </a:defRPr>
            </a:pPr>
            <a:endParaRPr lang="hu-HU"/>
          </a:p>
        </c:txPr>
        <c:crossAx val="198902856"/>
        <c:crosses val="autoZero"/>
        <c:crossBetween val="between"/>
      </c:valAx>
    </c:plotArea>
    <c:plotVisOnly val="1"/>
    <c:dispBlanksAs val="zero"/>
    <c:showDLblsOverMax val="1"/>
  </c:chart>
  <c:spPr>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radarChart>
        <c:radarStyle val="marker"/>
        <c:varyColors val="0"/>
        <c:ser>
          <c:idx val="0"/>
          <c:order val="0"/>
          <c:tx>
            <c:strRef>
              <c:f>TERMÉK!$C$18</c:f>
              <c:strCache>
                <c:ptCount val="1"/>
                <c:pt idx="0">
                  <c:v>Elérhető Pontszám</c:v>
                </c:pt>
              </c:strCache>
            </c:strRef>
          </c:tx>
          <c:marker>
            <c:symbol val="none"/>
          </c:marker>
          <c:dLbls>
            <c:dLbl>
              <c:idx val="8"/>
              <c:layout>
                <c:manualLayout>
                  <c:x val="3.6882663115433055E-2"/>
                  <c:y val="-6.3414633334425655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47C-4A41-9B25-808D4E1185AC}"/>
                </c:ext>
              </c:extLst>
            </c:dLbl>
            <c:dLbl>
              <c:idx val="9"/>
              <c:layout>
                <c:manualLayout>
                  <c:x val="3.005254031627879E-2"/>
                  <c:y val="-2.113821111147545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47C-4A41-9B25-808D4E1185AC}"/>
                </c:ext>
              </c:extLst>
            </c:dLbl>
            <c:dLbl>
              <c:idx val="10"/>
              <c:layout>
                <c:manualLayout>
                  <c:x val="3.1418564876109639E-2"/>
                  <c:y val="4.2276422222951322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47C-4A41-9B25-808D4E1185AC}"/>
                </c:ext>
              </c:extLst>
            </c:dLbl>
            <c:dLbl>
              <c:idx val="11"/>
              <c:layout>
                <c:manualLayout>
                  <c:x val="1.77583192778011E-2"/>
                  <c:y val="2.325203222262298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47C-4A41-9B25-808D4E1185AC}"/>
                </c:ext>
              </c:extLst>
            </c:dLbl>
            <c:spPr>
              <a:solidFill>
                <a:schemeClr val="accent2">
                  <a:lumMod val="75000"/>
                </a:schemeClr>
              </a:solidFill>
            </c:spPr>
            <c:txPr>
              <a:bodyPr/>
              <a:lstStyle/>
              <a:p>
                <a:pPr>
                  <a:defRPr sz="1000" b="0" i="0" u="none" strike="noStrike" baseline="0">
                    <a:solidFill>
                      <a:srgbClr val="000000"/>
                    </a:solidFill>
                    <a:latin typeface="Calibri"/>
                    <a:ea typeface="Calibri"/>
                    <a:cs typeface="Calibri"/>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TERMÉK!$B$19:$B$24</c:f>
            </c:strRef>
          </c:cat>
          <c:val>
            <c:numRef>
              <c:f>TERMÉK!$C$19:$C$24</c:f>
            </c:numRef>
          </c:val>
          <c:extLst>
            <c:ext xmlns:c16="http://schemas.microsoft.com/office/drawing/2014/chart" uri="{C3380CC4-5D6E-409C-BE32-E72D297353CC}">
              <c16:uniqueId val="{00000004-247C-4A41-9B25-808D4E1185AC}"/>
            </c:ext>
          </c:extLst>
        </c:ser>
        <c:ser>
          <c:idx val="1"/>
          <c:order val="1"/>
          <c:tx>
            <c:strRef>
              <c:f>TERMÉK!$D$18</c:f>
              <c:strCache>
                <c:ptCount val="1"/>
                <c:pt idx="0">
                  <c:v>Elért Pontszám</c:v>
                </c:pt>
              </c:strCache>
            </c:strRef>
          </c:tx>
          <c:marker>
            <c:symbol val="none"/>
          </c:marker>
          <c:dLbls>
            <c:dLbl>
              <c:idx val="8"/>
              <c:layout>
                <c:manualLayout>
                  <c:x val="1.366024559830855E-3"/>
                  <c:y val="2.113821111147545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247C-4A41-9B25-808D4E1185AC}"/>
                </c:ext>
              </c:extLst>
            </c:dLbl>
            <c:dLbl>
              <c:idx val="9"/>
              <c:layout>
                <c:manualLayout>
                  <c:x val="-1.6392294717970247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247C-4A41-9B25-808D4E1185AC}"/>
                </c:ext>
              </c:extLst>
            </c:dLbl>
            <c:dLbl>
              <c:idx val="10"/>
              <c:layout>
                <c:manualLayout>
                  <c:x val="-1.366024559830855E-3"/>
                  <c:y val="6.341463333442684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247C-4A41-9B25-808D4E1185AC}"/>
                </c:ext>
              </c:extLst>
            </c:dLbl>
            <c:dLbl>
              <c:idx val="11"/>
              <c:layout>
                <c:manualLayout>
                  <c:x val="-1.5026270158139393E-2"/>
                  <c:y val="2.325203222262298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247C-4A41-9B25-808D4E1185AC}"/>
                </c:ext>
              </c:extLst>
            </c:dLbl>
            <c:spPr>
              <a:solidFill>
                <a:srgbClr val="92D050"/>
              </a:solidFill>
            </c:spPr>
            <c:txPr>
              <a:bodyPr/>
              <a:lstStyle/>
              <a:p>
                <a:pPr>
                  <a:defRPr sz="1000" b="0" i="0" u="none" strike="noStrike" baseline="0">
                    <a:solidFill>
                      <a:srgbClr val="000000"/>
                    </a:solidFill>
                    <a:latin typeface="Calibri"/>
                    <a:ea typeface="Calibri"/>
                    <a:cs typeface="Calibri"/>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TERMÉK!$B$19:$B$24</c:f>
            </c:strRef>
          </c:cat>
          <c:val>
            <c:numRef>
              <c:f>TERMÉK!$D$19:$D$24</c:f>
            </c:numRef>
          </c:val>
          <c:extLst>
            <c:ext xmlns:c16="http://schemas.microsoft.com/office/drawing/2014/chart" uri="{C3380CC4-5D6E-409C-BE32-E72D297353CC}">
              <c16:uniqueId val="{00000009-247C-4A41-9B25-808D4E1185AC}"/>
            </c:ext>
          </c:extLst>
        </c:ser>
        <c:dLbls>
          <c:showLegendKey val="0"/>
          <c:showVal val="0"/>
          <c:showCatName val="0"/>
          <c:showSerName val="0"/>
          <c:showPercent val="0"/>
          <c:showBubbleSize val="0"/>
        </c:dLbls>
        <c:axId val="196649984"/>
        <c:axId val="196651944"/>
      </c:radarChart>
      <c:catAx>
        <c:axId val="196649984"/>
        <c:scaling>
          <c:orientation val="minMax"/>
        </c:scaling>
        <c:delete val="0"/>
        <c:axPos val="b"/>
        <c:majorGridlines>
          <c:spPr>
            <a:ln w="22225">
              <a:solidFill>
                <a:schemeClr val="tx1"/>
              </a:solidFill>
            </a:ln>
          </c:spPr>
        </c:majorGridlines>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de-DE"/>
          </a:p>
        </c:txPr>
        <c:crossAx val="196651944"/>
        <c:crosses val="autoZero"/>
        <c:auto val="0"/>
        <c:lblAlgn val="ctr"/>
        <c:lblOffset val="100"/>
        <c:noMultiLvlLbl val="0"/>
      </c:catAx>
      <c:valAx>
        <c:axId val="196651944"/>
        <c:scaling>
          <c:orientation val="minMax"/>
          <c:max val="30"/>
          <c:min val="0"/>
        </c:scaling>
        <c:delete val="0"/>
        <c:axPos val="l"/>
        <c:majorGridlines>
          <c:spPr>
            <a:ln>
              <a:prstDash val="dash"/>
            </a:ln>
          </c:spPr>
        </c:majorGridlines>
        <c:numFmt formatCode="#,##0.0" sourceLinked="1"/>
        <c:majorTickMark val="cross"/>
        <c:minorTickMark val="none"/>
        <c:tickLblPos val="nextTo"/>
        <c:spPr>
          <a:ln w="22225">
            <a:solidFill>
              <a:schemeClr val="tx1"/>
            </a:solidFill>
          </a:ln>
        </c:spPr>
        <c:txPr>
          <a:bodyPr rot="0" vert="horz"/>
          <a:lstStyle/>
          <a:p>
            <a:pPr>
              <a:defRPr sz="1000" b="0" i="0" u="none" strike="noStrike" baseline="0">
                <a:solidFill>
                  <a:srgbClr val="000000"/>
                </a:solidFill>
                <a:latin typeface="Calibri"/>
                <a:ea typeface="Calibri"/>
                <a:cs typeface="Calibri"/>
              </a:defRPr>
            </a:pPr>
            <a:endParaRPr lang="de-DE"/>
          </a:p>
        </c:txPr>
        <c:crossAx val="196649984"/>
        <c:crosses val="autoZero"/>
        <c:crossBetween val="between"/>
        <c:majorUnit val="2"/>
      </c:valAx>
    </c:plotArea>
    <c:legend>
      <c:legendPos val="r"/>
      <c:overlay val="0"/>
      <c:txPr>
        <a:bodyPr/>
        <a:lstStyle/>
        <a:p>
          <a:pPr>
            <a:defRPr sz="920" b="0" i="0" u="none" strike="noStrike" baseline="0">
              <a:solidFill>
                <a:srgbClr val="000000"/>
              </a:solidFill>
              <a:latin typeface="Calibri"/>
              <a:ea typeface="Calibri"/>
              <a:cs typeface="Calibri"/>
            </a:defRPr>
          </a:pPr>
          <a:endParaRPr lang="de-DE"/>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de-DE"/>
    </a:p>
  </c:txPr>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8279706771301314E-2"/>
          <c:y val="0.11207566880009755"/>
          <c:w val="0.83529462460618631"/>
          <c:h val="0.62250404287180761"/>
        </c:manualLayout>
      </c:layout>
      <c:barChart>
        <c:barDir val="col"/>
        <c:grouping val="clustered"/>
        <c:varyColors val="0"/>
        <c:ser>
          <c:idx val="0"/>
          <c:order val="0"/>
          <c:tx>
            <c:strRef>
              <c:f>TERMÉK!$C$18</c:f>
              <c:strCache>
                <c:ptCount val="1"/>
                <c:pt idx="0">
                  <c:v>Elérhető Pontszám</c:v>
                </c:pt>
              </c:strCache>
            </c:strRef>
          </c:tx>
          <c:invertIfNegative val="0"/>
          <c:dLbls>
            <c:dLbl>
              <c:idx val="10"/>
              <c:layout>
                <c:manualLayout>
                  <c:x val="-4.0980736794925671E-3"/>
                  <c:y val="0"/>
                </c:manualLayout>
              </c:layout>
              <c:spPr/>
              <c:txPr>
                <a:bodyPr/>
                <a:lstStyle/>
                <a:p>
                  <a:pPr>
                    <a:defRPr sz="1000" b="0" i="0" u="none" strike="noStrike" baseline="0">
                      <a:solidFill>
                        <a:srgbClr val="000000"/>
                      </a:solidFill>
                      <a:latin typeface="Calibri"/>
                      <a:ea typeface="Calibri"/>
                      <a:cs typeface="Calibri"/>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B26-44D8-B158-DDAAD5CACDDF}"/>
                </c:ext>
              </c:extLst>
            </c:dLbl>
            <c:dLbl>
              <c:idx val="11"/>
              <c:layout>
                <c:manualLayout>
                  <c:x val="-8.1961473589851341E-3"/>
                  <c:y val="0"/>
                </c:manualLayout>
              </c:layout>
              <c:spPr/>
              <c:txPr>
                <a:bodyPr/>
                <a:lstStyle/>
                <a:p>
                  <a:pPr>
                    <a:defRPr sz="1000" b="0" i="0" u="none" strike="noStrike" baseline="0">
                      <a:solidFill>
                        <a:srgbClr val="000000"/>
                      </a:solidFill>
                      <a:latin typeface="Calibri"/>
                      <a:ea typeface="Calibri"/>
                      <a:cs typeface="Calibri"/>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B26-44D8-B158-DDAAD5CACDDF}"/>
                </c:ext>
              </c:extLst>
            </c:dLbl>
            <c:spPr>
              <a:noFill/>
              <a:ln w="25400">
                <a:noFill/>
              </a:ln>
            </c:spPr>
            <c:txPr>
              <a:bodyPr/>
              <a:lstStyle/>
              <a:p>
                <a:pPr>
                  <a:defRPr sz="1000" b="0" i="0" u="none" strike="noStrike" baseline="0">
                    <a:solidFill>
                      <a:srgbClr val="000000"/>
                    </a:solidFill>
                    <a:latin typeface="Calibri"/>
                    <a:ea typeface="Calibri"/>
                    <a:cs typeface="Calibri"/>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TERMÉK!$B$19:$B$24</c:f>
            </c:strRef>
          </c:cat>
          <c:val>
            <c:numRef>
              <c:f>TERMÉK!$C$19:$C$24</c:f>
            </c:numRef>
          </c:val>
          <c:extLst>
            <c:ext xmlns:c16="http://schemas.microsoft.com/office/drawing/2014/chart" uri="{C3380CC4-5D6E-409C-BE32-E72D297353CC}">
              <c16:uniqueId val="{00000002-EB26-44D8-B158-DDAAD5CACDDF}"/>
            </c:ext>
          </c:extLst>
        </c:ser>
        <c:ser>
          <c:idx val="1"/>
          <c:order val="1"/>
          <c:tx>
            <c:strRef>
              <c:f>TERMÉK!$D$18</c:f>
              <c:strCache>
                <c:ptCount val="1"/>
                <c:pt idx="0">
                  <c:v>Elért Pontszám</c:v>
                </c:pt>
              </c:strCache>
            </c:strRef>
          </c:tx>
          <c:invertIfNegative val="0"/>
          <c:dLbls>
            <c:dLbl>
              <c:idx val="10"/>
              <c:layout>
                <c:manualLayout>
                  <c:x val="6.830122799154281E-3"/>
                  <c:y val="0"/>
                </c:manualLayout>
              </c:layout>
              <c:spPr/>
              <c:txPr>
                <a:bodyPr/>
                <a:lstStyle/>
                <a:p>
                  <a:pPr>
                    <a:defRPr sz="1000" b="0" i="0" u="none" strike="noStrike" baseline="0">
                      <a:solidFill>
                        <a:srgbClr val="000000"/>
                      </a:solidFill>
                      <a:latin typeface="Calibri"/>
                      <a:ea typeface="Calibri"/>
                      <a:cs typeface="Calibri"/>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B26-44D8-B158-DDAAD5CACDDF}"/>
                </c:ext>
              </c:extLst>
            </c:dLbl>
            <c:dLbl>
              <c:idx val="11"/>
              <c:layout>
                <c:manualLayout>
                  <c:x val="4.0980736794924612E-3"/>
                  <c:y val="0"/>
                </c:manualLayout>
              </c:layout>
              <c:spPr/>
              <c:txPr>
                <a:bodyPr/>
                <a:lstStyle/>
                <a:p>
                  <a:pPr>
                    <a:defRPr sz="1000" b="0" i="0" u="none" strike="noStrike" baseline="0">
                      <a:solidFill>
                        <a:srgbClr val="000000"/>
                      </a:solidFill>
                      <a:latin typeface="Calibri"/>
                      <a:ea typeface="Calibri"/>
                      <a:cs typeface="Calibri"/>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B26-44D8-B158-DDAAD5CACDDF}"/>
                </c:ext>
              </c:extLst>
            </c:dLbl>
            <c:spPr>
              <a:noFill/>
              <a:ln w="25400">
                <a:noFill/>
              </a:ln>
            </c:spPr>
            <c:txPr>
              <a:bodyPr/>
              <a:lstStyle/>
              <a:p>
                <a:pPr>
                  <a:defRPr sz="1000" b="0" i="0" u="none" strike="noStrike" baseline="0">
                    <a:solidFill>
                      <a:srgbClr val="000000"/>
                    </a:solidFill>
                    <a:latin typeface="Calibri"/>
                    <a:ea typeface="Calibri"/>
                    <a:cs typeface="Calibri"/>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TERMÉK!$B$19:$B$24</c:f>
            </c:strRef>
          </c:cat>
          <c:val>
            <c:numRef>
              <c:f>TERMÉK!$D$19:$D$24</c:f>
            </c:numRef>
          </c:val>
          <c:extLst>
            <c:ext xmlns:c16="http://schemas.microsoft.com/office/drawing/2014/chart" uri="{C3380CC4-5D6E-409C-BE32-E72D297353CC}">
              <c16:uniqueId val="{00000005-EB26-44D8-B158-DDAAD5CACDDF}"/>
            </c:ext>
          </c:extLst>
        </c:ser>
        <c:dLbls>
          <c:showLegendKey val="0"/>
          <c:showVal val="0"/>
          <c:showCatName val="0"/>
          <c:showSerName val="0"/>
          <c:showPercent val="0"/>
          <c:showBubbleSize val="0"/>
        </c:dLbls>
        <c:gapWidth val="150"/>
        <c:axId val="196652336"/>
        <c:axId val="196647632"/>
      </c:barChart>
      <c:catAx>
        <c:axId val="196652336"/>
        <c:scaling>
          <c:orientation val="minMax"/>
        </c:scaling>
        <c:delete val="0"/>
        <c:axPos val="b"/>
        <c:numFmt formatCode="General" sourceLinked="1"/>
        <c:majorTickMark val="out"/>
        <c:minorTickMark val="none"/>
        <c:tickLblPos val="nextTo"/>
        <c:txPr>
          <a:bodyPr rot="0" vert="horz"/>
          <a:lstStyle/>
          <a:p>
            <a:pPr>
              <a:defRPr sz="900" b="0" i="0" u="none" strike="noStrike" baseline="0">
                <a:solidFill>
                  <a:srgbClr val="000000"/>
                </a:solidFill>
                <a:latin typeface="Calibri"/>
                <a:ea typeface="Calibri"/>
                <a:cs typeface="Calibri"/>
              </a:defRPr>
            </a:pPr>
            <a:endParaRPr lang="de-DE"/>
          </a:p>
        </c:txPr>
        <c:crossAx val="196647632"/>
        <c:crosses val="autoZero"/>
        <c:auto val="1"/>
        <c:lblAlgn val="ctr"/>
        <c:lblOffset val="100"/>
        <c:noMultiLvlLbl val="0"/>
      </c:catAx>
      <c:valAx>
        <c:axId val="196647632"/>
        <c:scaling>
          <c:orientation val="minMax"/>
        </c:scaling>
        <c:delete val="0"/>
        <c:axPos val="l"/>
        <c:majorGridlines>
          <c:spPr>
            <a:ln>
              <a:prstDash val="dash"/>
            </a:ln>
          </c:spPr>
        </c:majorGridlines>
        <c:title>
          <c:tx>
            <c:rich>
              <a:bodyPr/>
              <a:lstStyle/>
              <a:p>
                <a:pPr>
                  <a:defRPr sz="1000" b="1" i="0" u="none" strike="noStrike" baseline="0">
                    <a:solidFill>
                      <a:srgbClr val="000000"/>
                    </a:solidFill>
                    <a:latin typeface="Calibri"/>
                    <a:ea typeface="Calibri"/>
                    <a:cs typeface="Calibri"/>
                  </a:defRPr>
                </a:pPr>
                <a:r>
                  <a:rPr lang="de-AT"/>
                  <a:t>Punkte</a:t>
                </a:r>
              </a:p>
            </c:rich>
          </c:tx>
          <c:overlay val="0"/>
        </c:title>
        <c:numFmt formatCode="#,##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de-DE"/>
          </a:p>
        </c:txPr>
        <c:crossAx val="196652336"/>
        <c:crosses val="autoZero"/>
        <c:crossBetween val="between"/>
      </c:valAx>
    </c:plotArea>
    <c:legend>
      <c:legendPos val="b"/>
      <c:overlay val="0"/>
      <c:txPr>
        <a:bodyPr/>
        <a:lstStyle/>
        <a:p>
          <a:pPr>
            <a:defRPr sz="920" b="0" i="0" u="none" strike="noStrike" baseline="0">
              <a:solidFill>
                <a:srgbClr val="000000"/>
              </a:solidFill>
              <a:latin typeface="Calibri"/>
              <a:ea typeface="Calibri"/>
              <a:cs typeface="Calibri"/>
            </a:defRPr>
          </a:pPr>
          <a:endParaRPr lang="de-DE"/>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de-DE"/>
    </a:p>
  </c:txPr>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8279706771301356E-2"/>
          <c:y val="0.11207566880009759"/>
          <c:w val="0.83529462460618531"/>
          <c:h val="0.62250404287180749"/>
        </c:manualLayout>
      </c:layout>
      <c:barChart>
        <c:barDir val="col"/>
        <c:grouping val="clustered"/>
        <c:varyColors val="0"/>
        <c:ser>
          <c:idx val="1"/>
          <c:order val="0"/>
          <c:tx>
            <c:strRef>
              <c:f>TERMÉK!$H$18</c:f>
              <c:strCache>
                <c:ptCount val="1"/>
                <c:pt idx="0">
                  <c:v>Év 1</c:v>
                </c:pt>
              </c:strCache>
            </c:strRef>
          </c:tx>
          <c:invertIfNegative val="0"/>
          <c:cat>
            <c:strRef>
              <c:f>TERMÉK!$B$19:$B$24</c:f>
            </c:strRef>
          </c:cat>
          <c:val>
            <c:numRef>
              <c:f>TERMÉK!$H$19:$H$24</c:f>
            </c:numRef>
          </c:val>
          <c:extLst>
            <c:ext xmlns:c16="http://schemas.microsoft.com/office/drawing/2014/chart" uri="{C3380CC4-5D6E-409C-BE32-E72D297353CC}">
              <c16:uniqueId val="{00000000-7502-4EE5-86A6-2C52E3A4D956}"/>
            </c:ext>
          </c:extLst>
        </c:ser>
        <c:ser>
          <c:idx val="0"/>
          <c:order val="1"/>
          <c:tx>
            <c:strRef>
              <c:f>TERMÉK!$I$18</c:f>
              <c:strCache>
                <c:ptCount val="1"/>
                <c:pt idx="0">
                  <c:v>Év 2</c:v>
                </c:pt>
              </c:strCache>
            </c:strRef>
          </c:tx>
          <c:invertIfNegative val="0"/>
          <c:cat>
            <c:strRef>
              <c:f>TERMÉK!$B$19:$B$24</c:f>
            </c:strRef>
          </c:cat>
          <c:val>
            <c:numRef>
              <c:f>TERMÉK!$I$19:$I$24</c:f>
            </c:numRef>
          </c:val>
          <c:extLst>
            <c:ext xmlns:c16="http://schemas.microsoft.com/office/drawing/2014/chart" uri="{C3380CC4-5D6E-409C-BE32-E72D297353CC}">
              <c16:uniqueId val="{00000001-7502-4EE5-86A6-2C52E3A4D956}"/>
            </c:ext>
          </c:extLst>
        </c:ser>
        <c:dLbls>
          <c:showLegendKey val="0"/>
          <c:showVal val="0"/>
          <c:showCatName val="0"/>
          <c:showSerName val="0"/>
          <c:showPercent val="0"/>
          <c:showBubbleSize val="0"/>
        </c:dLbls>
        <c:gapWidth val="150"/>
        <c:axId val="196648024"/>
        <c:axId val="196648416"/>
      </c:barChart>
      <c:catAx>
        <c:axId val="196648024"/>
        <c:scaling>
          <c:orientation val="minMax"/>
        </c:scaling>
        <c:delete val="0"/>
        <c:axPos val="b"/>
        <c:numFmt formatCode="General" sourceLinked="0"/>
        <c:majorTickMark val="out"/>
        <c:minorTickMark val="none"/>
        <c:tickLblPos val="nextTo"/>
        <c:txPr>
          <a:bodyPr/>
          <a:lstStyle/>
          <a:p>
            <a:pPr>
              <a:defRPr sz="900"/>
            </a:pPr>
            <a:endParaRPr lang="de-DE"/>
          </a:p>
        </c:txPr>
        <c:crossAx val="196648416"/>
        <c:crosses val="autoZero"/>
        <c:auto val="1"/>
        <c:lblAlgn val="ctr"/>
        <c:lblOffset val="100"/>
        <c:noMultiLvlLbl val="0"/>
      </c:catAx>
      <c:valAx>
        <c:axId val="196648416"/>
        <c:scaling>
          <c:orientation val="minMax"/>
        </c:scaling>
        <c:delete val="0"/>
        <c:axPos val="l"/>
        <c:majorGridlines>
          <c:spPr>
            <a:ln>
              <a:prstDash val="dash"/>
            </a:ln>
          </c:spPr>
        </c:majorGridlines>
        <c:title>
          <c:tx>
            <c:rich>
              <a:bodyPr rot="-5400000" vert="horz"/>
              <a:lstStyle/>
              <a:p>
                <a:pPr>
                  <a:defRPr/>
                </a:pPr>
                <a:r>
                  <a:rPr lang="de-DE"/>
                  <a:t>Punkte</a:t>
                </a:r>
              </a:p>
            </c:rich>
          </c:tx>
          <c:overlay val="0"/>
        </c:title>
        <c:numFmt formatCode="0.00" sourceLinked="1"/>
        <c:majorTickMark val="out"/>
        <c:minorTickMark val="none"/>
        <c:tickLblPos val="nextTo"/>
        <c:crossAx val="196648024"/>
        <c:crosses val="autoZero"/>
        <c:crossBetween val="between"/>
      </c:valAx>
    </c:plotArea>
    <c:legend>
      <c:legendPos val="b"/>
      <c:overlay val="0"/>
    </c:legend>
    <c:plotVisOnly val="1"/>
    <c:dispBlanksAs val="gap"/>
    <c:showDLblsOverMax val="0"/>
  </c:chart>
  <c:spPr>
    <a:ln>
      <a:noFill/>
    </a:ln>
  </c:spPr>
  <c:userShapes r:id="rId1"/>
</c:chartSpace>
</file>

<file path=xl/chartsheets/_rels/sheet1.xml.rels><?xml version="1.0" encoding="UTF-8" standalone="yes"?>
<Relationships xmlns="http://schemas.openxmlformats.org/package/2006/relationships"><Relationship Id="rId1" Type="http://schemas.openxmlformats.org/officeDocument/2006/relationships/drawing" Target="../drawings/drawing8.xml"/></Relationships>
</file>

<file path=xl/chartsheets/_rels/sheet2.xml.rels><?xml version="1.0" encoding="UTF-8" standalone="yes"?>
<Relationships xmlns="http://schemas.openxmlformats.org/package/2006/relationships"><Relationship Id="rId1" Type="http://schemas.openxmlformats.org/officeDocument/2006/relationships/drawing" Target="../drawings/drawing10.xml"/></Relationships>
</file>

<file path=xl/chartsheets/_rels/sheet3.xml.rels><?xml version="1.0" encoding="UTF-8" standalone="yes"?>
<Relationships xmlns="http://schemas.openxmlformats.org/package/2006/relationships"><Relationship Id="rId1" Type="http://schemas.openxmlformats.org/officeDocument/2006/relationships/drawing" Target="../drawings/drawing12.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1FD02E2-ABDF-4991-B1FF-BD926C23EC25}">
  <sheetPr/>
  <sheetViews>
    <sheetView workbookViewId="0"/>
  </sheetViews>
  <pageMargins left="0.7" right="0.7" top="0.78740157499999996" bottom="0.78740157499999996" header="0.3" footer="0.3"/>
  <drawing r:id="rId1"/>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AEA57D0B-1AE8-4B3A-AF2A-33D54136149F}">
  <sheetPr/>
  <sheetViews>
    <sheetView workbookViewId="0"/>
  </sheetViews>
  <pageMargins left="0.7" right="0.7" top="0.78740157499999996" bottom="0.78740157499999996" header="0.3" footer="0.3"/>
  <drawing r:id="rId1"/>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A6D8350F-F637-4184-8997-F3DC743B4E8D}">
  <sheetPr/>
  <sheetViews>
    <sheetView zoomScale="131" workbookViewId="0" zoomToFit="1"/>
  </sheetViews>
  <pageMargins left="0.7" right="0.7" top="0.78740157499999996" bottom="0.78740157499999996" header="0.3" footer="0.3"/>
  <drawing r:id="rId1"/>
</chartsheet>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jpg"/></Relationships>
</file>

<file path=xl/drawings/_rels/drawing4.xml.rels><?xml version="1.0" encoding="UTF-8" standalone="yes"?>
<Relationships xmlns="http://schemas.openxmlformats.org/package/2006/relationships"><Relationship Id="rId1" Type="http://schemas.openxmlformats.org/officeDocument/2006/relationships/hyperlink" Target="#Alapinform&#225;ci&#243;k!N3"/></Relationships>
</file>

<file path=xl/drawings/_rels/drawing7.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editAs="oneCell">
    <xdr:from>
      <xdr:col>2</xdr:col>
      <xdr:colOff>1212937</xdr:colOff>
      <xdr:row>27</xdr:row>
      <xdr:rowOff>56030</xdr:rowOff>
    </xdr:from>
    <xdr:to>
      <xdr:col>3</xdr:col>
      <xdr:colOff>617322</xdr:colOff>
      <xdr:row>31</xdr:row>
      <xdr:rowOff>131023</xdr:rowOff>
    </xdr:to>
    <xdr:pic>
      <xdr:nvPicPr>
        <xdr:cNvPr id="2" name="/xl/media/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1</xdr:col>
      <xdr:colOff>0</xdr:colOff>
      <xdr:row>45</xdr:row>
      <xdr:rowOff>0</xdr:rowOff>
    </xdr:from>
    <xdr:to>
      <xdr:col>3</xdr:col>
      <xdr:colOff>1731160</xdr:colOff>
      <xdr:row>51</xdr:row>
      <xdr:rowOff>166536</xdr:rowOff>
    </xdr:to>
    <xdr:pic>
      <xdr:nvPicPr>
        <xdr:cNvPr id="3" name="/xl/media/image2.pn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twoCellAnchor>
  <xdr:twoCellAnchor editAs="oneCell">
    <xdr:from>
      <xdr:col>1</xdr:col>
      <xdr:colOff>0</xdr:colOff>
      <xdr:row>0</xdr:row>
      <xdr:rowOff>0</xdr:rowOff>
    </xdr:from>
    <xdr:to>
      <xdr:col>1</xdr:col>
      <xdr:colOff>1860176</xdr:colOff>
      <xdr:row>9</xdr:row>
      <xdr:rowOff>95848</xdr:rowOff>
    </xdr:to>
    <xdr:pic>
      <xdr:nvPicPr>
        <xdr:cNvPr id="4" name="/xl/media/image3.png">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593911</xdr:colOff>
      <xdr:row>44</xdr:row>
      <xdr:rowOff>88090</xdr:rowOff>
    </xdr:to>
    <xdr:pic>
      <xdr:nvPicPr>
        <xdr:cNvPr id="2" name="Picture 1">
          <a:extLst>
            <a:ext uri="{FF2B5EF4-FFF2-40B4-BE49-F238E27FC236}">
              <a16:creationId xmlns:a16="http://schemas.microsoft.com/office/drawing/2014/main" id="{08B15AC2-3F83-473C-A618-116F5FEB4FBA}"/>
            </a:ext>
          </a:extLst>
        </xdr:cNvPr>
        <xdr:cNvPicPr>
          <a:picLocks noChangeAspect="1"/>
        </xdr:cNvPicPr>
      </xdr:nvPicPr>
      <xdr:blipFill>
        <a:blip xmlns:r="http://schemas.openxmlformats.org/officeDocument/2006/relationships" r:embed="rId1"/>
        <a:stretch>
          <a:fillRect/>
        </a:stretch>
      </xdr:blipFill>
      <xdr:spPr>
        <a:xfrm>
          <a:off x="0" y="0"/>
          <a:ext cx="9468970" cy="1285439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22414</xdr:colOff>
      <xdr:row>0</xdr:row>
      <xdr:rowOff>156884</xdr:rowOff>
    </xdr:from>
    <xdr:to>
      <xdr:col>4</xdr:col>
      <xdr:colOff>1036133</xdr:colOff>
      <xdr:row>4</xdr:row>
      <xdr:rowOff>28577</xdr:rowOff>
    </xdr:to>
    <xdr:pic>
      <xdr:nvPicPr>
        <xdr:cNvPr id="2" name="/xl/media/image5.jpe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104588</xdr:colOff>
      <xdr:row>0</xdr:row>
      <xdr:rowOff>74706</xdr:rowOff>
    </xdr:from>
    <xdr:to>
      <xdr:col>10</xdr:col>
      <xdr:colOff>157911</xdr:colOff>
      <xdr:row>0</xdr:row>
      <xdr:rowOff>766896</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B65FF8C1-8F16-4B04-8701-EF0F55BC51EE}"/>
            </a:ext>
          </a:extLst>
        </xdr:cNvPr>
        <xdr:cNvSpPr>
          <a:spLocks noGrp="1"/>
        </xdr:cNvSpPr>
      </xdr:nvSpPr>
      <xdr:spPr>
        <a:xfrm>
          <a:off x="20058529" y="74706"/>
          <a:ext cx="1958323" cy="692190"/>
        </a:xfrm>
        <a:prstGeom prst="rect">
          <a:avLst/>
        </a:prstGeom>
        <a:gradFill rotWithShape="1">
          <a:gsLst>
            <a:gs pos="0">
              <a:srgbClr val="C00000"/>
            </a:gs>
            <a:gs pos="48000">
              <a:schemeClr val="accent2">
                <a:lumMod val="97000"/>
                <a:lumOff val="3000"/>
              </a:schemeClr>
            </a:gs>
            <a:gs pos="100000">
              <a:schemeClr val="accent2">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anchor="ctr"/>
        <a:lstStyle/>
        <a:p>
          <a:pPr marL="0" indent="0" algn="ctr">
            <a:buNone/>
          </a:pPr>
          <a:r>
            <a:rPr lang="hu-HU" sz="1400" b="1">
              <a:solidFill>
                <a:schemeClr val="lt1"/>
              </a:solidFill>
              <a:latin typeface="+mn-lt"/>
              <a:ea typeface="+mn-lt"/>
              <a:cs typeface="+mn-lt"/>
            </a:rPr>
            <a:t>Kitöltési útmutató</a:t>
          </a:r>
          <a:r>
            <a:rPr sz="1400" b="1">
              <a:solidFill>
                <a:schemeClr val="lt1"/>
              </a:solidFill>
              <a:latin typeface="+mn-lt"/>
              <a:ea typeface="+mn-lt"/>
              <a:cs typeface="+mn-lt"/>
            </a:rPr>
            <a:t> / </a:t>
          </a:r>
          <a:r>
            <a:rPr lang="hu-HU" sz="1400" b="1">
              <a:solidFill>
                <a:schemeClr val="lt1"/>
              </a:solidFill>
              <a:latin typeface="+mn-lt"/>
              <a:ea typeface="+mn-lt"/>
              <a:cs typeface="+mn-lt"/>
            </a:rPr>
            <a:t>Jelmagyarázat</a:t>
          </a:r>
          <a:endParaRPr sz="12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1607820</xdr:colOff>
      <xdr:row>20</xdr:row>
      <xdr:rowOff>198120</xdr:rowOff>
    </xdr:to>
    <xdr:sp macro="" textlink="">
      <xdr:nvSpPr>
        <xdr:cNvPr id="6146" name="Text Box 2" hidden="1">
          <a:extLst>
            <a:ext uri="{FF2B5EF4-FFF2-40B4-BE49-F238E27FC236}">
              <a16:creationId xmlns:a16="http://schemas.microsoft.com/office/drawing/2014/main" id="{7EA5899F-F62E-169C-4879-7C692A7445AA}"/>
            </a:ext>
          </a:extLst>
        </xdr:cNvPr>
        <xdr:cNvSpPr txBox="1">
          <a:spLocks noSelect="1" noChangeArrowheads="1"/>
        </xdr:cNvSpPr>
      </xdr:nvSpPr>
      <xdr:spPr bwMode="auto">
        <a:xfrm>
          <a:off x="0" y="0"/>
          <a:ext cx="7620000" cy="7620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4</xdr:col>
      <xdr:colOff>1607820</xdr:colOff>
      <xdr:row>21</xdr:row>
      <xdr:rowOff>30480</xdr:rowOff>
    </xdr:to>
    <xdr:sp macro="" textlink="">
      <xdr:nvSpPr>
        <xdr:cNvPr id="2" name="AutoShape 2">
          <a:extLst>
            <a:ext uri="{FF2B5EF4-FFF2-40B4-BE49-F238E27FC236}">
              <a16:creationId xmlns:a16="http://schemas.microsoft.com/office/drawing/2014/main" id="{44534BA7-68CF-0990-F8BB-CBBB914D6895}"/>
            </a:ext>
          </a:extLst>
        </xdr:cNvPr>
        <xdr:cNvSpPr>
          <a:spLocks noChangeArrowheads="1"/>
        </xdr:cNvSpPr>
      </xdr:nvSpPr>
      <xdr:spPr bwMode="auto">
        <a:xfrm>
          <a:off x="0" y="0"/>
          <a:ext cx="9273540" cy="7620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1607820</xdr:colOff>
      <xdr:row>21</xdr:row>
      <xdr:rowOff>30480</xdr:rowOff>
    </xdr:to>
    <xdr:sp macro="" textlink="">
      <xdr:nvSpPr>
        <xdr:cNvPr id="3" name="AutoShape 2">
          <a:extLst>
            <a:ext uri="{FF2B5EF4-FFF2-40B4-BE49-F238E27FC236}">
              <a16:creationId xmlns:a16="http://schemas.microsoft.com/office/drawing/2014/main" id="{F1EEAA0E-40E2-9417-344B-0709B0235458}"/>
            </a:ext>
          </a:extLst>
        </xdr:cNvPr>
        <xdr:cNvSpPr>
          <a:spLocks noChangeArrowheads="1"/>
        </xdr:cNvSpPr>
      </xdr:nvSpPr>
      <xdr:spPr bwMode="auto">
        <a:xfrm>
          <a:off x="0" y="0"/>
          <a:ext cx="9273540" cy="7620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1607820</xdr:colOff>
      <xdr:row>22</xdr:row>
      <xdr:rowOff>30480</xdr:rowOff>
    </xdr:to>
    <xdr:sp macro="" textlink="">
      <xdr:nvSpPr>
        <xdr:cNvPr id="4" name="AutoShape 2">
          <a:extLst>
            <a:ext uri="{FF2B5EF4-FFF2-40B4-BE49-F238E27FC236}">
              <a16:creationId xmlns:a16="http://schemas.microsoft.com/office/drawing/2014/main" id="{61571ACF-190A-8B48-5CD4-C94923C8748C}"/>
            </a:ext>
          </a:extLst>
        </xdr:cNvPr>
        <xdr:cNvSpPr>
          <a:spLocks noChangeArrowheads="1"/>
        </xdr:cNvSpPr>
      </xdr:nvSpPr>
      <xdr:spPr bwMode="auto">
        <a:xfrm>
          <a:off x="0" y="0"/>
          <a:ext cx="9273540" cy="795528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1607820</xdr:colOff>
      <xdr:row>22</xdr:row>
      <xdr:rowOff>30480</xdr:rowOff>
    </xdr:to>
    <xdr:sp macro="" textlink="">
      <xdr:nvSpPr>
        <xdr:cNvPr id="5" name="AutoShape 2">
          <a:extLst>
            <a:ext uri="{FF2B5EF4-FFF2-40B4-BE49-F238E27FC236}">
              <a16:creationId xmlns:a16="http://schemas.microsoft.com/office/drawing/2014/main" id="{91BEAF8E-4515-A30E-73CA-CAD057518FD4}"/>
            </a:ext>
          </a:extLst>
        </xdr:cNvPr>
        <xdr:cNvSpPr>
          <a:spLocks noChangeArrowheads="1"/>
        </xdr:cNvSpPr>
      </xdr:nvSpPr>
      <xdr:spPr bwMode="auto">
        <a:xfrm>
          <a:off x="0" y="0"/>
          <a:ext cx="9273540" cy="795528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1607820</xdr:colOff>
      <xdr:row>22</xdr:row>
      <xdr:rowOff>30480</xdr:rowOff>
    </xdr:to>
    <xdr:sp macro="" textlink="">
      <xdr:nvSpPr>
        <xdr:cNvPr id="6" name="AutoShape 2">
          <a:extLst>
            <a:ext uri="{FF2B5EF4-FFF2-40B4-BE49-F238E27FC236}">
              <a16:creationId xmlns:a16="http://schemas.microsoft.com/office/drawing/2014/main" id="{58EA6105-8E6A-6E70-F5EE-7C2B64C41302}"/>
            </a:ext>
          </a:extLst>
        </xdr:cNvPr>
        <xdr:cNvSpPr>
          <a:spLocks noChangeArrowheads="1"/>
        </xdr:cNvSpPr>
      </xdr:nvSpPr>
      <xdr:spPr bwMode="auto">
        <a:xfrm>
          <a:off x="0" y="0"/>
          <a:ext cx="9273540" cy="795528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1460500</xdr:colOff>
      <xdr:row>24</xdr:row>
      <xdr:rowOff>82550</xdr:rowOff>
    </xdr:to>
    <xdr:sp macro="" textlink="">
      <xdr:nvSpPr>
        <xdr:cNvPr id="7" name="AutoShape 2">
          <a:extLst>
            <a:ext uri="{FF2B5EF4-FFF2-40B4-BE49-F238E27FC236}">
              <a16:creationId xmlns:a16="http://schemas.microsoft.com/office/drawing/2014/main" id="{700B48AD-9491-75FD-ECD7-C16554138A61}"/>
            </a:ext>
          </a:extLst>
        </xdr:cNvPr>
        <xdr:cNvSpPr>
          <a:spLocks noChangeArrowheads="1"/>
        </xdr:cNvSpPr>
      </xdr:nvSpPr>
      <xdr:spPr bwMode="auto">
        <a:xfrm>
          <a:off x="0" y="0"/>
          <a:ext cx="9271000" cy="79565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1809750</xdr:colOff>
      <xdr:row>23</xdr:row>
      <xdr:rowOff>57150</xdr:rowOff>
    </xdr:to>
    <xdr:sp macro="" textlink="">
      <xdr:nvSpPr>
        <xdr:cNvPr id="8" name="AutoShape 2">
          <a:extLst>
            <a:ext uri="{FF2B5EF4-FFF2-40B4-BE49-F238E27FC236}">
              <a16:creationId xmlns:a16="http://schemas.microsoft.com/office/drawing/2014/main" id="{D4DE4D24-187F-61D7-FA8A-1B554F7FA155}"/>
            </a:ext>
          </a:extLst>
        </xdr:cNvPr>
        <xdr:cNvSpPr>
          <a:spLocks noChangeArrowheads="1"/>
        </xdr:cNvSpPr>
      </xdr:nvSpPr>
      <xdr:spPr bwMode="auto">
        <a:xfrm>
          <a:off x="0" y="0"/>
          <a:ext cx="9267825" cy="7953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1809750</xdr:colOff>
      <xdr:row>23</xdr:row>
      <xdr:rowOff>57150</xdr:rowOff>
    </xdr:to>
    <xdr:sp macro="" textlink="">
      <xdr:nvSpPr>
        <xdr:cNvPr id="9" name="AutoShape 2">
          <a:extLst>
            <a:ext uri="{FF2B5EF4-FFF2-40B4-BE49-F238E27FC236}">
              <a16:creationId xmlns:a16="http://schemas.microsoft.com/office/drawing/2014/main" id="{A1E2EE97-80B3-E7B4-C7E5-59C96B83D28C}"/>
            </a:ext>
          </a:extLst>
        </xdr:cNvPr>
        <xdr:cNvSpPr>
          <a:spLocks noChangeArrowheads="1"/>
        </xdr:cNvSpPr>
      </xdr:nvSpPr>
      <xdr:spPr bwMode="auto">
        <a:xfrm>
          <a:off x="0" y="0"/>
          <a:ext cx="9267825" cy="7953375"/>
        </a:xfrm>
        <a:custGeom>
          <a:avLst/>
          <a:gdLst/>
          <a:ahLst/>
          <a:cxnLst/>
          <a:rect l="0" t="0" r="0" b="0"/>
          <a:pathLst/>
        </a:custGeom>
        <a:solidFill>
          <a:srgbClr val="FFFFFF"/>
        </a:solidFill>
        <a:ln w="9525">
          <a:solidFill>
            <a:srgbClr val="000000"/>
          </a:solidFill>
          <a:round/>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1607820</xdr:colOff>
      <xdr:row>22</xdr:row>
      <xdr:rowOff>30480</xdr:rowOff>
    </xdr:to>
    <xdr:sp macro="" textlink="">
      <xdr:nvSpPr>
        <xdr:cNvPr id="7170" name="Text Box 2" hidden="1">
          <a:extLst>
            <a:ext uri="{FF2B5EF4-FFF2-40B4-BE49-F238E27FC236}">
              <a16:creationId xmlns:a16="http://schemas.microsoft.com/office/drawing/2014/main" id="{AF88A473-8458-94FA-EB45-ECE4A9A9F088}"/>
            </a:ext>
          </a:extLst>
        </xdr:cNvPr>
        <xdr:cNvSpPr txBox="1">
          <a:spLocks noSelect="1" noChangeArrowheads="1"/>
        </xdr:cNvSpPr>
      </xdr:nvSpPr>
      <xdr:spPr bwMode="auto">
        <a:xfrm>
          <a:off x="0" y="0"/>
          <a:ext cx="7620000" cy="7620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4</xdr:col>
      <xdr:colOff>1607820</xdr:colOff>
      <xdr:row>22</xdr:row>
      <xdr:rowOff>30480</xdr:rowOff>
    </xdr:to>
    <xdr:sp macro="" textlink="">
      <xdr:nvSpPr>
        <xdr:cNvPr id="2" name="AutoShape 2">
          <a:extLst>
            <a:ext uri="{FF2B5EF4-FFF2-40B4-BE49-F238E27FC236}">
              <a16:creationId xmlns:a16="http://schemas.microsoft.com/office/drawing/2014/main" id="{AFFF9390-216A-A799-D3E1-DA0B5102D87E}"/>
            </a:ext>
          </a:extLst>
        </xdr:cNvPr>
        <xdr:cNvSpPr>
          <a:spLocks noChangeArrowheads="1"/>
        </xdr:cNvSpPr>
      </xdr:nvSpPr>
      <xdr:spPr bwMode="auto">
        <a:xfrm>
          <a:off x="0" y="0"/>
          <a:ext cx="7620000" cy="7620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1607820</xdr:colOff>
      <xdr:row>22</xdr:row>
      <xdr:rowOff>30480</xdr:rowOff>
    </xdr:to>
    <xdr:sp macro="" textlink="">
      <xdr:nvSpPr>
        <xdr:cNvPr id="3" name="AutoShape 2">
          <a:extLst>
            <a:ext uri="{FF2B5EF4-FFF2-40B4-BE49-F238E27FC236}">
              <a16:creationId xmlns:a16="http://schemas.microsoft.com/office/drawing/2014/main" id="{B696DBF8-18FC-85DC-CED5-2223923FC174}"/>
            </a:ext>
          </a:extLst>
        </xdr:cNvPr>
        <xdr:cNvSpPr>
          <a:spLocks noChangeArrowheads="1"/>
        </xdr:cNvSpPr>
      </xdr:nvSpPr>
      <xdr:spPr bwMode="auto">
        <a:xfrm>
          <a:off x="0" y="0"/>
          <a:ext cx="7620000" cy="7620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1607820</xdr:colOff>
      <xdr:row>22</xdr:row>
      <xdr:rowOff>30480</xdr:rowOff>
    </xdr:to>
    <xdr:sp macro="" textlink="">
      <xdr:nvSpPr>
        <xdr:cNvPr id="4" name="AutoShape 2">
          <a:extLst>
            <a:ext uri="{FF2B5EF4-FFF2-40B4-BE49-F238E27FC236}">
              <a16:creationId xmlns:a16="http://schemas.microsoft.com/office/drawing/2014/main" id="{A80B7FBE-789C-7B46-16EE-2E5C3EE97C53}"/>
            </a:ext>
          </a:extLst>
        </xdr:cNvPr>
        <xdr:cNvSpPr>
          <a:spLocks noChangeArrowheads="1"/>
        </xdr:cNvSpPr>
      </xdr:nvSpPr>
      <xdr:spPr bwMode="auto">
        <a:xfrm>
          <a:off x="0" y="0"/>
          <a:ext cx="7620000" cy="7620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1607820</xdr:colOff>
      <xdr:row>22</xdr:row>
      <xdr:rowOff>30480</xdr:rowOff>
    </xdr:to>
    <xdr:sp macro="" textlink="">
      <xdr:nvSpPr>
        <xdr:cNvPr id="5" name="AutoShape 2">
          <a:extLst>
            <a:ext uri="{FF2B5EF4-FFF2-40B4-BE49-F238E27FC236}">
              <a16:creationId xmlns:a16="http://schemas.microsoft.com/office/drawing/2014/main" id="{2D70B975-A666-5379-45F9-C2260C9F150A}"/>
            </a:ext>
          </a:extLst>
        </xdr:cNvPr>
        <xdr:cNvSpPr>
          <a:spLocks noChangeArrowheads="1"/>
        </xdr:cNvSpPr>
      </xdr:nvSpPr>
      <xdr:spPr bwMode="auto">
        <a:xfrm>
          <a:off x="0" y="0"/>
          <a:ext cx="7620000" cy="7620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1607820</xdr:colOff>
      <xdr:row>22</xdr:row>
      <xdr:rowOff>30480</xdr:rowOff>
    </xdr:to>
    <xdr:sp macro="" textlink="">
      <xdr:nvSpPr>
        <xdr:cNvPr id="6" name="AutoShape 2">
          <a:extLst>
            <a:ext uri="{FF2B5EF4-FFF2-40B4-BE49-F238E27FC236}">
              <a16:creationId xmlns:a16="http://schemas.microsoft.com/office/drawing/2014/main" id="{F1E8E97C-97CD-DCA7-4DDD-66ADDCAECA6C}"/>
            </a:ext>
          </a:extLst>
        </xdr:cNvPr>
        <xdr:cNvSpPr>
          <a:spLocks noChangeArrowheads="1"/>
        </xdr:cNvSpPr>
      </xdr:nvSpPr>
      <xdr:spPr bwMode="auto">
        <a:xfrm>
          <a:off x="0" y="0"/>
          <a:ext cx="7620000" cy="7620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1498600</xdr:colOff>
      <xdr:row>24</xdr:row>
      <xdr:rowOff>82550</xdr:rowOff>
    </xdr:to>
    <xdr:sp macro="" textlink="">
      <xdr:nvSpPr>
        <xdr:cNvPr id="7" name="AutoShape 2">
          <a:extLst>
            <a:ext uri="{FF2B5EF4-FFF2-40B4-BE49-F238E27FC236}">
              <a16:creationId xmlns:a16="http://schemas.microsoft.com/office/drawing/2014/main" id="{B7DA3BA1-22D9-3F2A-1FC3-96923C619DB9}"/>
            </a:ext>
          </a:extLst>
        </xdr:cNvPr>
        <xdr:cNvSpPr>
          <a:spLocks noChangeArrowheads="1"/>
        </xdr:cNvSpPr>
      </xdr:nvSpPr>
      <xdr:spPr bwMode="auto">
        <a:xfrm>
          <a:off x="0" y="0"/>
          <a:ext cx="7620000" cy="7620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1771650</xdr:colOff>
      <xdr:row>22</xdr:row>
      <xdr:rowOff>57150</xdr:rowOff>
    </xdr:to>
    <xdr:sp macro="" textlink="">
      <xdr:nvSpPr>
        <xdr:cNvPr id="8" name="AutoShape 2">
          <a:extLst>
            <a:ext uri="{FF2B5EF4-FFF2-40B4-BE49-F238E27FC236}">
              <a16:creationId xmlns:a16="http://schemas.microsoft.com/office/drawing/2014/main" id="{15CA9679-465B-5ECB-E724-17928F5A7FBC}"/>
            </a:ext>
          </a:extLst>
        </xdr:cNvPr>
        <xdr:cNvSpPr>
          <a:spLocks noChangeArrowheads="1"/>
        </xdr:cNvSpPr>
      </xdr:nvSpPr>
      <xdr:spPr bwMode="auto">
        <a:xfrm>
          <a:off x="0" y="0"/>
          <a:ext cx="7620000" cy="7620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1771650</xdr:colOff>
      <xdr:row>22</xdr:row>
      <xdr:rowOff>57150</xdr:rowOff>
    </xdr:to>
    <xdr:sp macro="" textlink="">
      <xdr:nvSpPr>
        <xdr:cNvPr id="9" name="AutoShape 2">
          <a:extLst>
            <a:ext uri="{FF2B5EF4-FFF2-40B4-BE49-F238E27FC236}">
              <a16:creationId xmlns:a16="http://schemas.microsoft.com/office/drawing/2014/main" id="{B8146A53-BD2E-DBBD-4027-AD791322CAF7}"/>
            </a:ext>
          </a:extLst>
        </xdr:cNvPr>
        <xdr:cNvSpPr>
          <a:spLocks noChangeArrowheads="1"/>
        </xdr:cNvSpPr>
      </xdr:nvSpPr>
      <xdr:spPr bwMode="auto">
        <a:xfrm>
          <a:off x="0" y="0"/>
          <a:ext cx="7620000" cy="7620000"/>
        </a:xfrm>
        <a:custGeom>
          <a:avLst/>
          <a:gdLst/>
          <a:ahLst/>
          <a:cxnLst/>
          <a:rect l="0" t="0" r="0" b="0"/>
          <a:pathLst/>
        </a:custGeom>
        <a:solidFill>
          <a:srgbClr val="FFFFFF"/>
        </a:solidFill>
        <a:ln w="9525">
          <a:solidFill>
            <a:srgbClr val="000000"/>
          </a:solidFill>
          <a:round/>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438150</xdr:colOff>
      <xdr:row>25</xdr:row>
      <xdr:rowOff>142875</xdr:rowOff>
    </xdr:to>
    <xdr:graphicFrame macro="">
      <xdr:nvGraphicFramePr>
        <xdr:cNvPr id="2" name="Chart">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26</xdr:row>
      <xdr:rowOff>0</xdr:rowOff>
    </xdr:from>
    <xdr:to>
      <xdr:col>10</xdr:col>
      <xdr:colOff>438150</xdr:colOff>
      <xdr:row>51</xdr:row>
      <xdr:rowOff>142875</xdr:rowOff>
    </xdr:to>
    <xdr:graphicFrame macro="">
      <xdr:nvGraphicFramePr>
        <xdr:cNvPr id="3" name="Chart">
          <a:extLst>
            <a:ext uri="{FF2B5EF4-FFF2-40B4-BE49-F238E27FC236}">
              <a16:creationId xmlns:a16="http://schemas.microsoft.com/office/drawing/2014/main" id="{00000000-0008-0000-09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0</xdr:row>
      <xdr:rowOff>0</xdr:rowOff>
    </xdr:from>
    <xdr:to>
      <xdr:col>2</xdr:col>
      <xdr:colOff>485774</xdr:colOff>
      <xdr:row>1</xdr:row>
      <xdr:rowOff>74030</xdr:rowOff>
    </xdr:to>
    <xdr:sp macro="" textlink="">
      <xdr:nvSpPr>
        <xdr:cNvPr id="4" name="Textfeld 2">
          <a:extLst>
            <a:ext uri="{FF2B5EF4-FFF2-40B4-BE49-F238E27FC236}">
              <a16:creationId xmlns:a16="http://schemas.microsoft.com/office/drawing/2014/main" id="{19C4E03B-29B4-FBB7-6E6E-A7D1E9376CED}"/>
            </a:ext>
          </a:extLst>
        </xdr:cNvPr>
        <xdr:cNvSpPr txBox="1"/>
      </xdr:nvSpPr>
      <xdr:spPr>
        <a:xfrm>
          <a:off x="0" y="0"/>
          <a:ext cx="1704974" cy="26453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1100">
              <a:effectLst/>
              <a:latin typeface="+mn-lt"/>
              <a:ea typeface="+mn-ea"/>
              <a:cs typeface="+mn-cs"/>
            </a:rPr>
            <a:t>Termék (non-food)</a:t>
          </a:r>
          <a:r>
            <a:rPr lang="de-DE" sz="1100">
              <a:latin typeface="Arial" panose="020B0604020202020204" pitchFamily="34" charset="0"/>
              <a:cs typeface="Arial" panose="020B0604020202020204" pitchFamily="34" charset="0"/>
            </a:rPr>
            <a:t>:</a:t>
          </a:r>
        </a:p>
      </xdr:txBody>
    </xdr:sp>
    <xdr:clientData/>
  </xdr:twoCellAnchor>
</xdr:wsDr>
</file>

<file path=xl/drawings/drawing8.xml><?xml version="1.0" encoding="utf-8"?>
<xdr:wsDr xmlns:xdr="http://schemas.openxmlformats.org/drawingml/2006/spreadsheetDrawing" xmlns:a="http://schemas.openxmlformats.org/drawingml/2006/main">
  <xdr:absoluteAnchor>
    <xdr:pos x="0" y="0"/>
    <xdr:ext cx="9305925" cy="6076950"/>
    <xdr:graphicFrame macro="">
      <xdr:nvGraphicFramePr>
        <xdr:cNvPr id="2" name="Chart 1">
          <a:extLst>
            <a:ext uri="{FF2B5EF4-FFF2-40B4-BE49-F238E27FC236}">
              <a16:creationId xmlns:a16="http://schemas.microsoft.com/office/drawing/2014/main" id="{6A4D5140-4CD1-C7B5-40B5-982FB625ED87}"/>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9.xml><?xml version="1.0" encoding="utf-8"?>
<c:userShapes xmlns:c="http://schemas.openxmlformats.org/drawingml/2006/chart">
  <cdr:relSizeAnchor xmlns:cdr="http://schemas.openxmlformats.org/drawingml/2006/chartDrawing">
    <cdr:from>
      <cdr:x>0.07023</cdr:x>
      <cdr:y>0.00844</cdr:y>
    </cdr:from>
    <cdr:to>
      <cdr:x>0.16576</cdr:x>
      <cdr:y>0.04933</cdr:y>
    </cdr:to>
    <cdr:sp macro="" textlink="[1]Produkt!$C$10">
      <cdr:nvSpPr>
        <cdr:cNvPr id="2" name="Textfeld 1"/>
        <cdr:cNvSpPr txBox="1"/>
      </cdr:nvSpPr>
      <cdr:spPr>
        <a:xfrm xmlns:a="http://schemas.openxmlformats.org/drawingml/2006/main">
          <a:off x="652967" y="50708"/>
          <a:ext cx="888147" cy="245670"/>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50446599-4F75-4157-A20B-DAD4E51891CE}" type="TxLink">
            <a:rPr lang="de-DE" sz="1100" b="0" i="0" u="none" strike="noStrike">
              <a:solidFill>
                <a:srgbClr val="000000"/>
              </a:solidFill>
              <a:latin typeface="Arial"/>
              <a:cs typeface="Arial"/>
            </a:rPr>
            <a:pPr/>
            <a:t> </a:t>
          </a:fld>
          <a:endParaRPr lang="de-DE" sz="1100"/>
        </a:p>
      </cdr:txBody>
    </cdr:sp>
  </cdr:relSizeAnchor>
  <cdr:relSizeAnchor xmlns:cdr="http://schemas.openxmlformats.org/drawingml/2006/chartDrawing">
    <cdr:from>
      <cdr:x>0.00546</cdr:x>
      <cdr:y>0.00844</cdr:y>
    </cdr:from>
    <cdr:to>
      <cdr:x>0.1172</cdr:x>
      <cdr:y>0.05197</cdr:y>
    </cdr:to>
    <cdr:sp macro="" textlink="">
      <cdr:nvSpPr>
        <cdr:cNvPr id="3" name="Textfeld 2"/>
        <cdr:cNvSpPr txBox="1"/>
      </cdr:nvSpPr>
      <cdr:spPr>
        <a:xfrm xmlns:a="http://schemas.openxmlformats.org/drawingml/2006/main">
          <a:off x="50800" y="50800"/>
          <a:ext cx="1039812" cy="261938"/>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de-DE" sz="1100">
              <a:effectLst/>
              <a:latin typeface="+mn-lt"/>
              <a:ea typeface="+mn-ea"/>
              <a:cs typeface="+mn-cs"/>
            </a:rPr>
            <a:t>Termék (non-food)</a:t>
          </a:r>
          <a:r>
            <a:rPr lang="de-DE" sz="1100">
              <a:latin typeface="Arial" panose="020B0604020202020204" pitchFamily="34" charset="0"/>
              <a:cs typeface="Arial" panose="020B0604020202020204" pitchFamily="34" charset="0"/>
            </a:rPr>
            <a:t>:</a:t>
          </a:r>
        </a:p>
      </cdr:txBody>
    </cdr:sp>
  </cdr:relSizeAnchor>
</c:userShapes>
</file>

<file path=xl/drawings/drawing10.xml><?xml version="1.0" encoding="utf-8"?>
<xdr:wsDr xmlns:xdr="http://schemas.openxmlformats.org/drawingml/2006/spreadsheetDrawing" xmlns:a="http://schemas.openxmlformats.org/drawingml/2006/main">
  <xdr:absoluteAnchor>
    <xdr:pos x="0" y="0"/>
    <xdr:ext cx="9305925" cy="6076950"/>
    <xdr:graphicFrame macro="">
      <xdr:nvGraphicFramePr>
        <xdr:cNvPr id="2" name="Chart 1">
          <a:extLst>
            <a:ext uri="{FF2B5EF4-FFF2-40B4-BE49-F238E27FC236}">
              <a16:creationId xmlns:a16="http://schemas.microsoft.com/office/drawing/2014/main" id="{89338FD5-03E1-418E-50CA-1781C1C135C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1.xml><?xml version="1.0" encoding="utf-8"?>
<c:userShapes xmlns:c="http://schemas.openxmlformats.org/drawingml/2006/chart">
  <cdr:relSizeAnchor xmlns:cdr="http://schemas.openxmlformats.org/drawingml/2006/chartDrawing">
    <cdr:from>
      <cdr:x>0.09126</cdr:x>
      <cdr:y>0.02638</cdr:y>
    </cdr:from>
    <cdr:to>
      <cdr:x>0.1868</cdr:x>
      <cdr:y>0.06727</cdr:y>
    </cdr:to>
    <cdr:sp macro="" textlink="[1]Produkt!$C$10">
      <cdr:nvSpPr>
        <cdr:cNvPr id="3" name="Textfeld 2"/>
        <cdr:cNvSpPr txBox="1"/>
      </cdr:nvSpPr>
      <cdr:spPr>
        <a:xfrm xmlns:a="http://schemas.openxmlformats.org/drawingml/2006/main">
          <a:off x="848403" y="158493"/>
          <a:ext cx="888240" cy="24567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D0276992-977E-4C61-B18D-CE7078EB9CEF}" type="TxLink">
            <a:rPr lang="de-DE" sz="1100" b="0" i="0" u="none" strike="noStrike">
              <a:solidFill>
                <a:srgbClr val="000000"/>
              </a:solidFill>
              <a:latin typeface="Arial"/>
              <a:cs typeface="Arial"/>
            </a:rPr>
            <a:pPr/>
            <a:t> </a:t>
          </a:fld>
          <a:endParaRPr lang="de-DE" sz="1100"/>
        </a:p>
      </cdr:txBody>
    </cdr:sp>
  </cdr:relSizeAnchor>
  <cdr:relSizeAnchor xmlns:cdr="http://schemas.openxmlformats.org/drawingml/2006/chartDrawing">
    <cdr:from>
      <cdr:x>0.02474</cdr:x>
      <cdr:y>0.02638</cdr:y>
    </cdr:from>
    <cdr:to>
      <cdr:x>0.21494</cdr:x>
      <cdr:y>0.06991</cdr:y>
    </cdr:to>
    <cdr:sp macro="" textlink="">
      <cdr:nvSpPr>
        <cdr:cNvPr id="4" name="Textfeld 3"/>
        <cdr:cNvSpPr txBox="1"/>
      </cdr:nvSpPr>
      <cdr:spPr>
        <a:xfrm xmlns:a="http://schemas.openxmlformats.org/drawingml/2006/main">
          <a:off x="230228" y="158551"/>
          <a:ext cx="1770021" cy="261627"/>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marL="0" marR="0" lvl="0" indent="0" defTabSz="914400" eaLnBrk="1" fontAlgn="auto" latinLnBrk="0" hangingPunct="1">
            <a:lnSpc>
              <a:spcPct val="100000"/>
            </a:lnSpc>
            <a:spcBef>
              <a:spcPts val="0"/>
            </a:spcBef>
            <a:spcAft>
              <a:spcPts val="0"/>
            </a:spcAft>
            <a:buClrTx/>
            <a:buSzTx/>
            <a:buFontTx/>
            <a:buNone/>
            <a:tabLst/>
            <a:defRPr/>
          </a:pPr>
          <a:r>
            <a:rPr lang="de-DE" sz="1100">
              <a:effectLst/>
              <a:latin typeface="+mn-lt"/>
              <a:ea typeface="+mn-ea"/>
              <a:cs typeface="+mn-cs"/>
            </a:rPr>
            <a:t>Termék (non-food):</a:t>
          </a:r>
          <a:endParaRPr lang="de-DE">
            <a:effectLst/>
          </a:endParaRPr>
        </a:p>
        <a:p xmlns:a="http://schemas.openxmlformats.org/drawingml/2006/main">
          <a:r>
            <a:rPr lang="de-DE" sz="1100">
              <a:latin typeface="Arial" panose="020B0604020202020204" pitchFamily="34" charset="0"/>
              <a:cs typeface="Arial" panose="020B0604020202020204" pitchFamily="34" charset="0"/>
            </a:rPr>
            <a:t>:</a:t>
          </a:r>
        </a:p>
      </cdr:txBody>
    </cdr:sp>
  </cdr:relSizeAnchor>
  <cdr:relSizeAnchor xmlns:cdr="http://schemas.openxmlformats.org/drawingml/2006/chartDrawing">
    <cdr:from>
      <cdr:x>0.88111</cdr:x>
      <cdr:y>0.84804</cdr:y>
    </cdr:from>
    <cdr:to>
      <cdr:x>0.97937</cdr:x>
      <cdr:y>1</cdr:y>
    </cdr:to>
    <cdr:sp macro="" textlink="">
      <cdr:nvSpPr>
        <cdr:cNvPr id="5" name="Textfeld 4"/>
        <cdr:cNvSpPr txBox="1"/>
      </cdr:nvSpPr>
      <cdr:spPr>
        <a:xfrm xmlns:a="http://schemas.openxmlformats.org/drawingml/2006/main">
          <a:off x="8199438" y="5889625"/>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AT"/>
        </a:p>
      </cdr:txBody>
    </cdr:sp>
  </cdr:relSizeAnchor>
</c:userShapes>
</file>

<file path=xl/drawings/drawing12.xml><?xml version="1.0" encoding="utf-8"?>
<xdr:wsDr xmlns:xdr="http://schemas.openxmlformats.org/drawingml/2006/spreadsheetDrawing" xmlns:a="http://schemas.openxmlformats.org/drawingml/2006/main">
  <xdr:absoluteAnchor>
    <xdr:pos x="0" y="0"/>
    <xdr:ext cx="9299599" cy="6071279"/>
    <xdr:graphicFrame macro="">
      <xdr:nvGraphicFramePr>
        <xdr:cNvPr id="2" name="Chart 1">
          <a:extLst>
            <a:ext uri="{FF2B5EF4-FFF2-40B4-BE49-F238E27FC236}">
              <a16:creationId xmlns:a16="http://schemas.microsoft.com/office/drawing/2014/main" id="{15F1CE5C-294A-9D66-AA86-D2F8C425DF35}"/>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3.xml><?xml version="1.0" encoding="utf-8"?>
<c:userShapes xmlns:c="http://schemas.openxmlformats.org/drawingml/2006/chart">
  <cdr:relSizeAnchor xmlns:cdr="http://schemas.openxmlformats.org/drawingml/2006/chartDrawing">
    <cdr:from>
      <cdr:x>0.12453</cdr:x>
      <cdr:y>0.02638</cdr:y>
    </cdr:from>
    <cdr:to>
      <cdr:x>0.22007</cdr:x>
      <cdr:y>0.06727</cdr:y>
    </cdr:to>
    <cdr:sp macro="" textlink="[1]Produkt!$C$10">
      <cdr:nvSpPr>
        <cdr:cNvPr id="3" name="Textfeld 2"/>
        <cdr:cNvSpPr txBox="1"/>
      </cdr:nvSpPr>
      <cdr:spPr>
        <a:xfrm xmlns:a="http://schemas.openxmlformats.org/drawingml/2006/main">
          <a:off x="1158876" y="158750"/>
          <a:ext cx="889000" cy="246063"/>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34EB1FAE-E954-4BCE-8946-3B9A88A4763E}" type="TxLink">
            <a:rPr lang="en-US" sz="1100" b="0" i="0" u="none" strike="noStrike">
              <a:solidFill>
                <a:srgbClr val="000000"/>
              </a:solidFill>
              <a:latin typeface="Arial"/>
              <a:cs typeface="Arial"/>
            </a:rPr>
            <a:pPr/>
            <a:t> </a:t>
          </a:fld>
          <a:endParaRPr lang="de-DE" sz="1100"/>
        </a:p>
      </cdr:txBody>
    </cdr:sp>
  </cdr:relSizeAnchor>
  <cdr:relSizeAnchor xmlns:cdr="http://schemas.openxmlformats.org/drawingml/2006/chartDrawing">
    <cdr:from>
      <cdr:x>0.02474</cdr:x>
      <cdr:y>0.02638</cdr:y>
    </cdr:from>
    <cdr:to>
      <cdr:x>0.17592</cdr:x>
      <cdr:y>0.06991</cdr:y>
    </cdr:to>
    <cdr:sp macro="" textlink="">
      <cdr:nvSpPr>
        <cdr:cNvPr id="4" name="Textfeld 3"/>
        <cdr:cNvSpPr txBox="1"/>
      </cdr:nvSpPr>
      <cdr:spPr>
        <a:xfrm xmlns:a="http://schemas.openxmlformats.org/drawingml/2006/main">
          <a:off x="230071" y="160160"/>
          <a:ext cx="1405901" cy="264283"/>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eaLnBrk="1" fontAlgn="auto" latinLnBrk="0" hangingPunct="1"/>
          <a:r>
            <a:rPr lang="de-DE" sz="1100">
              <a:effectLst/>
              <a:latin typeface="+mn-lt"/>
              <a:ea typeface="+mn-ea"/>
              <a:cs typeface="+mn-cs"/>
            </a:rPr>
            <a:t>Termék (non-food):</a:t>
          </a:r>
          <a:endParaRPr lang="de-DE">
            <a:effectLst/>
          </a:endParaRPr>
        </a:p>
      </cdr:txBody>
    </cdr:sp>
  </cdr:relSizeAnchor>
  <cdr:relSizeAnchor xmlns:cdr="http://schemas.openxmlformats.org/drawingml/2006/chartDrawing">
    <cdr:from>
      <cdr:x>0.88111</cdr:x>
      <cdr:y>0.84804</cdr:y>
    </cdr:from>
    <cdr:to>
      <cdr:x>0.97937</cdr:x>
      <cdr:y>1</cdr:y>
    </cdr:to>
    <cdr:sp macro="" textlink="">
      <cdr:nvSpPr>
        <cdr:cNvPr id="5" name="Textfeld 4"/>
        <cdr:cNvSpPr txBox="1"/>
      </cdr:nvSpPr>
      <cdr:spPr>
        <a:xfrm xmlns:a="http://schemas.openxmlformats.org/drawingml/2006/main">
          <a:off x="8199438" y="5889625"/>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DE" sz="1100"/>
        </a:p>
      </cdr:txBody>
    </cdr:sp>
  </cdr:relSizeAnchor>
</c:userShapes>
</file>

<file path=xl/externalLinks/_rels/externalLink1.xml.rels><?xml version="1.0" encoding="UTF-8" standalone="yes"?>
<Relationships xmlns="http://schemas.openxmlformats.org/package/2006/relationships"><Relationship Id="rId1" Type="http://schemas.microsoft.com/office/2006/relationships/xlExternalLinkPath/xlPathMissing" Target="Produkt"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dukt"/>
    </sheetNames>
    <sheetDataSet>
      <sheetData sheetId="0" refreshError="1"/>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person displayName="Manuela Farghadan" id="{8F6946C5-F1C5-4C59-8914-5708B0C51035}" userId="" providerI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35" dT="2026-07-28T09:36:36.03" personId="{8F6946C5-F1C5-4C59-8914-5708B0C51035}" id="{0BD5DA26-38C9-4825-9653-C048E50B2E24}">
    <text>bei Inhaltsstoffen % Anteil mit Zertifikat</text>
  </threadedComment>
</ThreadedComments>
</file>

<file path=xl/threadedComments/threadedComment2.xml><?xml version="1.0" encoding="utf-8"?>
<ThreadedComments xmlns="http://schemas.microsoft.com/office/spreadsheetml/2018/threadedcomments" xmlns:x="http://schemas.openxmlformats.org/spreadsheetml/2006/main">
  <threadedComment ref="A35" dT="2026-07-28T09:36:36.03" personId="{8F6946C5-F1C5-4C59-8914-5708B0C51035}" id="{BFAE5043-7038-47AB-B7E3-70C00859EA80}">
    <text>bei Inhaltsstoffen % Anteil mit Zertifikat</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allplan.a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www.allplan.at/"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5.xml"/><Relationship Id="rId4" Type="http://schemas.microsoft.com/office/2017/10/relationships/threadedComment" Target="../threadedComments/threadedComment1.xml"/></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6.xml"/><Relationship Id="rId4" Type="http://schemas.microsoft.com/office/2017/10/relationships/threadedComment" Target="../threadedComments/threadedComment2.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Q45"/>
  <sheetViews>
    <sheetView topLeftCell="A9" workbookViewId="0">
      <selection activeCell="G9" sqref="G9"/>
    </sheetView>
  </sheetViews>
  <sheetFormatPr defaultColWidth="11.42578125" defaultRowHeight="14.25" x14ac:dyDescent="0.2"/>
  <cols>
    <col min="1" max="1" width="3.5703125" style="3" customWidth="1"/>
    <col min="2" max="2" width="45.5703125" style="3" customWidth="1"/>
    <col min="3" max="3" width="29" style="3" customWidth="1"/>
    <col min="4" max="4" width="50.42578125" style="3" bestFit="1" customWidth="1"/>
    <col min="5" max="5" width="12.140625" style="3" customWidth="1"/>
    <col min="6" max="7" width="9.140625" style="3" customWidth="1"/>
    <col min="8" max="11" width="10.5703125" style="3" customWidth="1"/>
    <col min="12" max="257" width="9.140625" style="3" customWidth="1"/>
    <col min="258" max="258" width="39.5703125" style="3" customWidth="1"/>
    <col min="259" max="259" width="15.42578125" style="3" customWidth="1"/>
    <col min="260" max="260" width="16.85546875" style="3" customWidth="1"/>
    <col min="261" max="261" width="18.85546875" style="3" customWidth="1"/>
    <col min="262" max="513" width="9.140625" style="3" customWidth="1"/>
    <col min="514" max="514" width="39.5703125" style="3" customWidth="1"/>
    <col min="515" max="515" width="15.42578125" style="3" customWidth="1"/>
    <col min="516" max="516" width="16.85546875" style="3" customWidth="1"/>
    <col min="517" max="517" width="18.85546875" style="3" customWidth="1"/>
    <col min="518" max="769" width="9.140625" style="3" customWidth="1"/>
    <col min="770" max="770" width="39.5703125" style="3" customWidth="1"/>
    <col min="771" max="771" width="15.42578125" style="3" customWidth="1"/>
    <col min="772" max="772" width="16.85546875" style="3" customWidth="1"/>
    <col min="773" max="773" width="18.85546875" style="3" customWidth="1"/>
    <col min="774" max="1025" width="9.140625" style="3" customWidth="1"/>
    <col min="1026" max="1026" width="39.5703125" style="3" customWidth="1"/>
    <col min="1027" max="1027" width="15.42578125" style="3" customWidth="1"/>
    <col min="1028" max="1028" width="16.85546875" style="3" customWidth="1"/>
    <col min="1029" max="1029" width="18.85546875" style="3" customWidth="1"/>
    <col min="1030" max="1281" width="9.140625" style="3" customWidth="1"/>
    <col min="1282" max="1282" width="39.5703125" style="3" customWidth="1"/>
    <col min="1283" max="1283" width="15.42578125" style="3" customWidth="1"/>
    <col min="1284" max="1284" width="16.85546875" style="3" customWidth="1"/>
    <col min="1285" max="1285" width="18.85546875" style="3" customWidth="1"/>
    <col min="1286" max="1537" width="9.140625" style="3" customWidth="1"/>
    <col min="1538" max="1538" width="39.5703125" style="3" customWidth="1"/>
    <col min="1539" max="1539" width="15.42578125" style="3" customWidth="1"/>
    <col min="1540" max="1540" width="16.85546875" style="3" customWidth="1"/>
    <col min="1541" max="1541" width="18.85546875" style="3" customWidth="1"/>
    <col min="1542" max="1793" width="9.140625" style="3" customWidth="1"/>
    <col min="1794" max="1794" width="39.5703125" style="3" customWidth="1"/>
    <col min="1795" max="1795" width="15.42578125" style="3" customWidth="1"/>
    <col min="1796" max="1796" width="16.85546875" style="3" customWidth="1"/>
    <col min="1797" max="1797" width="18.85546875" style="3" customWidth="1"/>
    <col min="1798" max="2049" width="9.140625" style="3" customWidth="1"/>
    <col min="2050" max="2050" width="39.5703125" style="3" customWidth="1"/>
    <col min="2051" max="2051" width="15.42578125" style="3" customWidth="1"/>
    <col min="2052" max="2052" width="16.85546875" style="3" customWidth="1"/>
    <col min="2053" max="2053" width="18.85546875" style="3" customWidth="1"/>
    <col min="2054" max="2305" width="9.140625" style="3" customWidth="1"/>
    <col min="2306" max="2306" width="39.5703125" style="3" customWidth="1"/>
    <col min="2307" max="2307" width="15.42578125" style="3" customWidth="1"/>
    <col min="2308" max="2308" width="16.85546875" style="3" customWidth="1"/>
    <col min="2309" max="2309" width="18.85546875" style="3" customWidth="1"/>
    <col min="2310" max="2561" width="9.140625" style="3" customWidth="1"/>
    <col min="2562" max="2562" width="39.5703125" style="3" customWidth="1"/>
    <col min="2563" max="2563" width="15.42578125" style="3" customWidth="1"/>
    <col min="2564" max="2564" width="16.85546875" style="3" customWidth="1"/>
    <col min="2565" max="2565" width="18.85546875" style="3" customWidth="1"/>
    <col min="2566" max="2817" width="9.140625" style="3" customWidth="1"/>
    <col min="2818" max="2818" width="39.5703125" style="3" customWidth="1"/>
    <col min="2819" max="2819" width="15.42578125" style="3" customWidth="1"/>
    <col min="2820" max="2820" width="16.85546875" style="3" customWidth="1"/>
    <col min="2821" max="2821" width="18.85546875" style="3" customWidth="1"/>
    <col min="2822" max="3073" width="9.140625" style="3" customWidth="1"/>
    <col min="3074" max="3074" width="39.5703125" style="3" customWidth="1"/>
    <col min="3075" max="3075" width="15.42578125" style="3" customWidth="1"/>
    <col min="3076" max="3076" width="16.85546875" style="3" customWidth="1"/>
    <col min="3077" max="3077" width="18.85546875" style="3" customWidth="1"/>
    <col min="3078" max="3329" width="9.140625" style="3" customWidth="1"/>
    <col min="3330" max="3330" width="39.5703125" style="3" customWidth="1"/>
    <col min="3331" max="3331" width="15.42578125" style="3" customWidth="1"/>
    <col min="3332" max="3332" width="16.85546875" style="3" customWidth="1"/>
    <col min="3333" max="3333" width="18.85546875" style="3" customWidth="1"/>
    <col min="3334" max="3585" width="9.140625" style="3" customWidth="1"/>
    <col min="3586" max="3586" width="39.5703125" style="3" customWidth="1"/>
    <col min="3587" max="3587" width="15.42578125" style="3" customWidth="1"/>
    <col min="3588" max="3588" width="16.85546875" style="3" customWidth="1"/>
    <col min="3589" max="3589" width="18.85546875" style="3" customWidth="1"/>
    <col min="3590" max="3841" width="9.140625" style="3" customWidth="1"/>
    <col min="3842" max="3842" width="39.5703125" style="3" customWidth="1"/>
    <col min="3843" max="3843" width="15.42578125" style="3" customWidth="1"/>
    <col min="3844" max="3844" width="16.85546875" style="3" customWidth="1"/>
    <col min="3845" max="3845" width="18.85546875" style="3" customWidth="1"/>
    <col min="3846" max="4097" width="9.140625" style="3" customWidth="1"/>
    <col min="4098" max="4098" width="39.5703125" style="3" customWidth="1"/>
    <col min="4099" max="4099" width="15.42578125" style="3" customWidth="1"/>
    <col min="4100" max="4100" width="16.85546875" style="3" customWidth="1"/>
    <col min="4101" max="4101" width="18.85546875" style="3" customWidth="1"/>
    <col min="4102" max="4353" width="9.140625" style="3" customWidth="1"/>
    <col min="4354" max="4354" width="39.5703125" style="3" customWidth="1"/>
    <col min="4355" max="4355" width="15.42578125" style="3" customWidth="1"/>
    <col min="4356" max="4356" width="16.85546875" style="3" customWidth="1"/>
    <col min="4357" max="4357" width="18.85546875" style="3" customWidth="1"/>
    <col min="4358" max="4609" width="9.140625" style="3" customWidth="1"/>
    <col min="4610" max="4610" width="39.5703125" style="3" customWidth="1"/>
    <col min="4611" max="4611" width="15.42578125" style="3" customWidth="1"/>
    <col min="4612" max="4612" width="16.85546875" style="3" customWidth="1"/>
    <col min="4613" max="4613" width="18.85546875" style="3" customWidth="1"/>
    <col min="4614" max="4865" width="9.140625" style="3" customWidth="1"/>
    <col min="4866" max="4866" width="39.5703125" style="3" customWidth="1"/>
    <col min="4867" max="4867" width="15.42578125" style="3" customWidth="1"/>
    <col min="4868" max="4868" width="16.85546875" style="3" customWidth="1"/>
    <col min="4869" max="4869" width="18.85546875" style="3" customWidth="1"/>
    <col min="4870" max="5121" width="9.140625" style="3" customWidth="1"/>
    <col min="5122" max="5122" width="39.5703125" style="3" customWidth="1"/>
    <col min="5123" max="5123" width="15.42578125" style="3" customWidth="1"/>
    <col min="5124" max="5124" width="16.85546875" style="3" customWidth="1"/>
    <col min="5125" max="5125" width="18.85546875" style="3" customWidth="1"/>
    <col min="5126" max="5377" width="9.140625" style="3" customWidth="1"/>
    <col min="5378" max="5378" width="39.5703125" style="3" customWidth="1"/>
    <col min="5379" max="5379" width="15.42578125" style="3" customWidth="1"/>
    <col min="5380" max="5380" width="16.85546875" style="3" customWidth="1"/>
    <col min="5381" max="5381" width="18.85546875" style="3" customWidth="1"/>
    <col min="5382" max="5633" width="9.140625" style="3" customWidth="1"/>
    <col min="5634" max="5634" width="39.5703125" style="3" customWidth="1"/>
    <col min="5635" max="5635" width="15.42578125" style="3" customWidth="1"/>
    <col min="5636" max="5636" width="16.85546875" style="3" customWidth="1"/>
    <col min="5637" max="5637" width="18.85546875" style="3" customWidth="1"/>
    <col min="5638" max="5889" width="9.140625" style="3" customWidth="1"/>
    <col min="5890" max="5890" width="39.5703125" style="3" customWidth="1"/>
    <col min="5891" max="5891" width="15.42578125" style="3" customWidth="1"/>
    <col min="5892" max="5892" width="16.85546875" style="3" customWidth="1"/>
    <col min="5893" max="5893" width="18.85546875" style="3" customWidth="1"/>
    <col min="5894" max="6145" width="9.140625" style="3" customWidth="1"/>
    <col min="6146" max="6146" width="39.5703125" style="3" customWidth="1"/>
    <col min="6147" max="6147" width="15.42578125" style="3" customWidth="1"/>
    <col min="6148" max="6148" width="16.85546875" style="3" customWidth="1"/>
    <col min="6149" max="6149" width="18.85546875" style="3" customWidth="1"/>
    <col min="6150" max="6401" width="9.140625" style="3" customWidth="1"/>
    <col min="6402" max="6402" width="39.5703125" style="3" customWidth="1"/>
    <col min="6403" max="6403" width="15.42578125" style="3" customWidth="1"/>
    <col min="6404" max="6404" width="16.85546875" style="3" customWidth="1"/>
    <col min="6405" max="6405" width="18.85546875" style="3" customWidth="1"/>
    <col min="6406" max="6657" width="9.140625" style="3" customWidth="1"/>
    <col min="6658" max="6658" width="39.5703125" style="3" customWidth="1"/>
    <col min="6659" max="6659" width="15.42578125" style="3" customWidth="1"/>
    <col min="6660" max="6660" width="16.85546875" style="3" customWidth="1"/>
    <col min="6661" max="6661" width="18.85546875" style="3" customWidth="1"/>
    <col min="6662" max="6913" width="9.140625" style="3" customWidth="1"/>
    <col min="6914" max="6914" width="39.5703125" style="3" customWidth="1"/>
    <col min="6915" max="6915" width="15.42578125" style="3" customWidth="1"/>
    <col min="6916" max="6916" width="16.85546875" style="3" customWidth="1"/>
    <col min="6917" max="6917" width="18.85546875" style="3" customWidth="1"/>
    <col min="6918" max="7169" width="9.140625" style="3" customWidth="1"/>
    <col min="7170" max="7170" width="39.5703125" style="3" customWidth="1"/>
    <col min="7171" max="7171" width="15.42578125" style="3" customWidth="1"/>
    <col min="7172" max="7172" width="16.85546875" style="3" customWidth="1"/>
    <col min="7173" max="7173" width="18.85546875" style="3" customWidth="1"/>
    <col min="7174" max="7425" width="9.140625" style="3" customWidth="1"/>
    <col min="7426" max="7426" width="39.5703125" style="3" customWidth="1"/>
    <col min="7427" max="7427" width="15.42578125" style="3" customWidth="1"/>
    <col min="7428" max="7428" width="16.85546875" style="3" customWidth="1"/>
    <col min="7429" max="7429" width="18.85546875" style="3" customWidth="1"/>
    <col min="7430" max="7681" width="9.140625" style="3" customWidth="1"/>
    <col min="7682" max="7682" width="39.5703125" style="3" customWidth="1"/>
    <col min="7683" max="7683" width="15.42578125" style="3" customWidth="1"/>
    <col min="7684" max="7684" width="16.85546875" style="3" customWidth="1"/>
    <col min="7685" max="7685" width="18.85546875" style="3" customWidth="1"/>
    <col min="7686" max="7937" width="9.140625" style="3" customWidth="1"/>
    <col min="7938" max="7938" width="39.5703125" style="3" customWidth="1"/>
    <col min="7939" max="7939" width="15.42578125" style="3" customWidth="1"/>
    <col min="7940" max="7940" width="16.85546875" style="3" customWidth="1"/>
    <col min="7941" max="7941" width="18.85546875" style="3" customWidth="1"/>
    <col min="7942" max="8193" width="9.140625" style="3" customWidth="1"/>
    <col min="8194" max="8194" width="39.5703125" style="3" customWidth="1"/>
    <col min="8195" max="8195" width="15.42578125" style="3" customWidth="1"/>
    <col min="8196" max="8196" width="16.85546875" style="3" customWidth="1"/>
    <col min="8197" max="8197" width="18.85546875" style="3" customWidth="1"/>
    <col min="8198" max="8449" width="9.140625" style="3" customWidth="1"/>
    <col min="8450" max="8450" width="39.5703125" style="3" customWidth="1"/>
    <col min="8451" max="8451" width="15.42578125" style="3" customWidth="1"/>
    <col min="8452" max="8452" width="16.85546875" style="3" customWidth="1"/>
    <col min="8453" max="8453" width="18.85546875" style="3" customWidth="1"/>
    <col min="8454" max="8705" width="9.140625" style="3" customWidth="1"/>
    <col min="8706" max="8706" width="39.5703125" style="3" customWidth="1"/>
    <col min="8707" max="8707" width="15.42578125" style="3" customWidth="1"/>
    <col min="8708" max="8708" width="16.85546875" style="3" customWidth="1"/>
    <col min="8709" max="8709" width="18.85546875" style="3" customWidth="1"/>
    <col min="8710" max="8961" width="9.140625" style="3" customWidth="1"/>
    <col min="8962" max="8962" width="39.5703125" style="3" customWidth="1"/>
    <col min="8963" max="8963" width="15.42578125" style="3" customWidth="1"/>
    <col min="8964" max="8964" width="16.85546875" style="3" customWidth="1"/>
    <col min="8965" max="8965" width="18.85546875" style="3" customWidth="1"/>
    <col min="8966" max="9217" width="9.140625" style="3" customWidth="1"/>
    <col min="9218" max="9218" width="39.5703125" style="3" customWidth="1"/>
    <col min="9219" max="9219" width="15.42578125" style="3" customWidth="1"/>
    <col min="9220" max="9220" width="16.85546875" style="3" customWidth="1"/>
    <col min="9221" max="9221" width="18.85546875" style="3" customWidth="1"/>
    <col min="9222" max="9473" width="9.140625" style="3" customWidth="1"/>
    <col min="9474" max="9474" width="39.5703125" style="3" customWidth="1"/>
    <col min="9475" max="9475" width="15.42578125" style="3" customWidth="1"/>
    <col min="9476" max="9476" width="16.85546875" style="3" customWidth="1"/>
    <col min="9477" max="9477" width="18.85546875" style="3" customWidth="1"/>
    <col min="9478" max="9729" width="9.140625" style="3" customWidth="1"/>
    <col min="9730" max="9730" width="39.5703125" style="3" customWidth="1"/>
    <col min="9731" max="9731" width="15.42578125" style="3" customWidth="1"/>
    <col min="9732" max="9732" width="16.85546875" style="3" customWidth="1"/>
    <col min="9733" max="9733" width="18.85546875" style="3" customWidth="1"/>
    <col min="9734" max="9985" width="9.140625" style="3" customWidth="1"/>
    <col min="9986" max="9986" width="39.5703125" style="3" customWidth="1"/>
    <col min="9987" max="9987" width="15.42578125" style="3" customWidth="1"/>
    <col min="9988" max="9988" width="16.85546875" style="3" customWidth="1"/>
    <col min="9989" max="9989" width="18.85546875" style="3" customWidth="1"/>
    <col min="9990" max="10241" width="9.140625" style="3" customWidth="1"/>
    <col min="10242" max="10242" width="39.5703125" style="3" customWidth="1"/>
    <col min="10243" max="10243" width="15.42578125" style="3" customWidth="1"/>
    <col min="10244" max="10244" width="16.85546875" style="3" customWidth="1"/>
    <col min="10245" max="10245" width="18.85546875" style="3" customWidth="1"/>
    <col min="10246" max="10497" width="9.140625" style="3" customWidth="1"/>
    <col min="10498" max="10498" width="39.5703125" style="3" customWidth="1"/>
    <col min="10499" max="10499" width="15.42578125" style="3" customWidth="1"/>
    <col min="10500" max="10500" width="16.85546875" style="3" customWidth="1"/>
    <col min="10501" max="10501" width="18.85546875" style="3" customWidth="1"/>
    <col min="10502" max="10753" width="9.140625" style="3" customWidth="1"/>
    <col min="10754" max="10754" width="39.5703125" style="3" customWidth="1"/>
    <col min="10755" max="10755" width="15.42578125" style="3" customWidth="1"/>
    <col min="10756" max="10756" width="16.85546875" style="3" customWidth="1"/>
    <col min="10757" max="10757" width="18.85546875" style="3" customWidth="1"/>
    <col min="10758" max="11009" width="9.140625" style="3" customWidth="1"/>
    <col min="11010" max="11010" width="39.5703125" style="3" customWidth="1"/>
    <col min="11011" max="11011" width="15.42578125" style="3" customWidth="1"/>
    <col min="11012" max="11012" width="16.85546875" style="3" customWidth="1"/>
    <col min="11013" max="11013" width="18.85546875" style="3" customWidth="1"/>
    <col min="11014" max="11265" width="9.140625" style="3" customWidth="1"/>
    <col min="11266" max="11266" width="39.5703125" style="3" customWidth="1"/>
    <col min="11267" max="11267" width="15.42578125" style="3" customWidth="1"/>
    <col min="11268" max="11268" width="16.85546875" style="3" customWidth="1"/>
    <col min="11269" max="11269" width="18.85546875" style="3" customWidth="1"/>
    <col min="11270" max="11521" width="9.140625" style="3" customWidth="1"/>
    <col min="11522" max="11522" width="39.5703125" style="3" customWidth="1"/>
    <col min="11523" max="11523" width="15.42578125" style="3" customWidth="1"/>
    <col min="11524" max="11524" width="16.85546875" style="3" customWidth="1"/>
    <col min="11525" max="11525" width="18.85546875" style="3" customWidth="1"/>
    <col min="11526" max="11777" width="9.140625" style="3" customWidth="1"/>
    <col min="11778" max="11778" width="39.5703125" style="3" customWidth="1"/>
    <col min="11779" max="11779" width="15.42578125" style="3" customWidth="1"/>
    <col min="11780" max="11780" width="16.85546875" style="3" customWidth="1"/>
    <col min="11781" max="11781" width="18.85546875" style="3" customWidth="1"/>
    <col min="11782" max="12033" width="9.140625" style="3" customWidth="1"/>
    <col min="12034" max="12034" width="39.5703125" style="3" customWidth="1"/>
    <col min="12035" max="12035" width="15.42578125" style="3" customWidth="1"/>
    <col min="12036" max="12036" width="16.85546875" style="3" customWidth="1"/>
    <col min="12037" max="12037" width="18.85546875" style="3" customWidth="1"/>
    <col min="12038" max="12289" width="9.140625" style="3" customWidth="1"/>
    <col min="12290" max="12290" width="39.5703125" style="3" customWidth="1"/>
    <col min="12291" max="12291" width="15.42578125" style="3" customWidth="1"/>
    <col min="12292" max="12292" width="16.85546875" style="3" customWidth="1"/>
    <col min="12293" max="12293" width="18.85546875" style="3" customWidth="1"/>
    <col min="12294" max="12545" width="9.140625" style="3" customWidth="1"/>
    <col min="12546" max="12546" width="39.5703125" style="3" customWidth="1"/>
    <col min="12547" max="12547" width="15.42578125" style="3" customWidth="1"/>
    <col min="12548" max="12548" width="16.85546875" style="3" customWidth="1"/>
    <col min="12549" max="12549" width="18.85546875" style="3" customWidth="1"/>
    <col min="12550" max="12801" width="9.140625" style="3" customWidth="1"/>
    <col min="12802" max="12802" width="39.5703125" style="3" customWidth="1"/>
    <col min="12803" max="12803" width="15.42578125" style="3" customWidth="1"/>
    <col min="12804" max="12804" width="16.85546875" style="3" customWidth="1"/>
    <col min="12805" max="12805" width="18.85546875" style="3" customWidth="1"/>
    <col min="12806" max="13057" width="9.140625" style="3" customWidth="1"/>
    <col min="13058" max="13058" width="39.5703125" style="3" customWidth="1"/>
    <col min="13059" max="13059" width="15.42578125" style="3" customWidth="1"/>
    <col min="13060" max="13060" width="16.85546875" style="3" customWidth="1"/>
    <col min="13061" max="13061" width="18.85546875" style="3" customWidth="1"/>
    <col min="13062" max="13313" width="9.140625" style="3" customWidth="1"/>
    <col min="13314" max="13314" width="39.5703125" style="3" customWidth="1"/>
    <col min="13315" max="13315" width="15.42578125" style="3" customWidth="1"/>
    <col min="13316" max="13316" width="16.85546875" style="3" customWidth="1"/>
    <col min="13317" max="13317" width="18.85546875" style="3" customWidth="1"/>
    <col min="13318" max="13569" width="9.140625" style="3" customWidth="1"/>
    <col min="13570" max="13570" width="39.5703125" style="3" customWidth="1"/>
    <col min="13571" max="13571" width="15.42578125" style="3" customWidth="1"/>
    <col min="13572" max="13572" width="16.85546875" style="3" customWidth="1"/>
    <col min="13573" max="13573" width="18.85546875" style="3" customWidth="1"/>
    <col min="13574" max="13825" width="9.140625" style="3" customWidth="1"/>
    <col min="13826" max="13826" width="39.5703125" style="3" customWidth="1"/>
    <col min="13827" max="13827" width="15.42578125" style="3" customWidth="1"/>
    <col min="13828" max="13828" width="16.85546875" style="3" customWidth="1"/>
    <col min="13829" max="13829" width="18.85546875" style="3" customWidth="1"/>
    <col min="13830" max="14081" width="9.140625" style="3" customWidth="1"/>
    <col min="14082" max="14082" width="39.5703125" style="3" customWidth="1"/>
    <col min="14083" max="14083" width="15.42578125" style="3" customWidth="1"/>
    <col min="14084" max="14084" width="16.85546875" style="3" customWidth="1"/>
    <col min="14085" max="14085" width="18.85546875" style="3" customWidth="1"/>
    <col min="14086" max="14337" width="9.140625" style="3" customWidth="1"/>
    <col min="14338" max="14338" width="39.5703125" style="3" customWidth="1"/>
    <col min="14339" max="14339" width="15.42578125" style="3" customWidth="1"/>
    <col min="14340" max="14340" width="16.85546875" style="3" customWidth="1"/>
    <col min="14341" max="14341" width="18.85546875" style="3" customWidth="1"/>
    <col min="14342" max="14593" width="9.140625" style="3" customWidth="1"/>
    <col min="14594" max="14594" width="39.5703125" style="3" customWidth="1"/>
    <col min="14595" max="14595" width="15.42578125" style="3" customWidth="1"/>
    <col min="14596" max="14596" width="16.85546875" style="3" customWidth="1"/>
    <col min="14597" max="14597" width="18.85546875" style="3" customWidth="1"/>
    <col min="14598" max="14849" width="9.140625" style="3" customWidth="1"/>
    <col min="14850" max="14850" width="39.5703125" style="3" customWidth="1"/>
    <col min="14851" max="14851" width="15.42578125" style="3" customWidth="1"/>
    <col min="14852" max="14852" width="16.85546875" style="3" customWidth="1"/>
    <col min="14853" max="14853" width="18.85546875" style="3" customWidth="1"/>
    <col min="14854" max="15105" width="9.140625" style="3" customWidth="1"/>
    <col min="15106" max="15106" width="39.5703125" style="3" customWidth="1"/>
    <col min="15107" max="15107" width="15.42578125" style="3" customWidth="1"/>
    <col min="15108" max="15108" width="16.85546875" style="3" customWidth="1"/>
    <col min="15109" max="15109" width="18.85546875" style="3" customWidth="1"/>
    <col min="15110" max="15361" width="9.140625" style="3" customWidth="1"/>
    <col min="15362" max="15362" width="39.5703125" style="3" customWidth="1"/>
    <col min="15363" max="15363" width="15.42578125" style="3" customWidth="1"/>
    <col min="15364" max="15364" width="16.85546875" style="3" customWidth="1"/>
    <col min="15365" max="15365" width="18.85546875" style="3" customWidth="1"/>
    <col min="15366" max="15617" width="9.140625" style="3" customWidth="1"/>
    <col min="15618" max="15618" width="39.5703125" style="3" customWidth="1"/>
    <col min="15619" max="15619" width="15.42578125" style="3" customWidth="1"/>
    <col min="15620" max="15620" width="16.85546875" style="3" customWidth="1"/>
    <col min="15621" max="15621" width="18.85546875" style="3" customWidth="1"/>
    <col min="15622" max="15873" width="9.140625" style="3" customWidth="1"/>
    <col min="15874" max="15874" width="39.5703125" style="3" customWidth="1"/>
    <col min="15875" max="15875" width="15.42578125" style="3" customWidth="1"/>
    <col min="15876" max="15876" width="16.85546875" style="3" customWidth="1"/>
    <col min="15877" max="15877" width="18.85546875" style="3" customWidth="1"/>
    <col min="15878" max="16129" width="9.140625" style="3" customWidth="1"/>
    <col min="16130" max="16130" width="39.5703125" style="3" customWidth="1"/>
    <col min="16131" max="16131" width="15.42578125" style="3" customWidth="1"/>
    <col min="16132" max="16132" width="16.85546875" style="3" customWidth="1"/>
    <col min="16133" max="16133" width="18.85546875" style="3" customWidth="1"/>
    <col min="16134" max="16384" width="9.140625" style="3" customWidth="1"/>
  </cols>
  <sheetData>
    <row r="2" spans="2:8" ht="15.75" x14ac:dyDescent="0.25">
      <c r="C2" s="170" t="s">
        <v>557</v>
      </c>
      <c r="D2" s="6"/>
    </row>
    <row r="3" spans="2:8" ht="15.75" x14ac:dyDescent="0.25">
      <c r="C3" s="170" t="s">
        <v>558</v>
      </c>
      <c r="D3" s="44" t="s">
        <v>0</v>
      </c>
      <c r="H3" s="6"/>
    </row>
    <row r="4" spans="2:8" ht="15.75" x14ac:dyDescent="0.25">
      <c r="C4" s="170" t="s">
        <v>559</v>
      </c>
      <c r="D4" s="44" t="s">
        <v>613</v>
      </c>
    </row>
    <row r="5" spans="2:8" ht="15.75" x14ac:dyDescent="0.25">
      <c r="C5" s="170" t="s">
        <v>560</v>
      </c>
      <c r="D5" s="45" t="s">
        <v>1</v>
      </c>
    </row>
    <row r="6" spans="2:8" ht="15.75" x14ac:dyDescent="0.25">
      <c r="C6" s="6"/>
      <c r="D6" s="45"/>
    </row>
    <row r="7" spans="2:8" ht="15.75" x14ac:dyDescent="0.25">
      <c r="C7" s="6"/>
      <c r="D7" s="45"/>
    </row>
    <row r="8" spans="2:8" ht="15.75" x14ac:dyDescent="0.25">
      <c r="C8" s="6"/>
      <c r="D8" s="45"/>
    </row>
    <row r="9" spans="2:8" ht="15.75" x14ac:dyDescent="0.25">
      <c r="C9" s="6"/>
      <c r="D9" s="45"/>
    </row>
    <row r="10" spans="2:8" ht="15.75" x14ac:dyDescent="0.25">
      <c r="C10" s="46"/>
      <c r="D10" s="6"/>
    </row>
    <row r="11" spans="2:8" ht="15.75" x14ac:dyDescent="0.25">
      <c r="B11" s="6" t="s">
        <v>556</v>
      </c>
      <c r="C11" s="6" t="s">
        <v>2</v>
      </c>
      <c r="D11" s="6"/>
    </row>
    <row r="13" spans="2:8" ht="12" customHeight="1" x14ac:dyDescent="0.25">
      <c r="B13" s="171" t="s">
        <v>561</v>
      </c>
      <c r="C13" s="200">
        <f>TERMÉK!C7</f>
        <v>0</v>
      </c>
      <c r="D13" s="201"/>
      <c r="E13" s="202"/>
    </row>
    <row r="14" spans="2:8" s="4" customFormat="1" ht="30" customHeight="1" x14ac:dyDescent="0.2">
      <c r="B14" s="172" t="s">
        <v>562</v>
      </c>
      <c r="C14" s="203">
        <f>TERMÉK!C8</f>
        <v>0</v>
      </c>
      <c r="D14" s="204"/>
      <c r="E14" s="205"/>
    </row>
    <row r="15" spans="2:8" x14ac:dyDescent="0.2">
      <c r="B15" s="172" t="s">
        <v>563</v>
      </c>
      <c r="C15" s="203">
        <f>TERMÉK!C9</f>
        <v>0</v>
      </c>
      <c r="D15" s="204"/>
      <c r="E15" s="205"/>
    </row>
    <row r="16" spans="2:8" x14ac:dyDescent="0.2">
      <c r="B16" s="173" t="s">
        <v>564</v>
      </c>
      <c r="C16" s="206">
        <f>TERMÉK!C10</f>
        <v>0</v>
      </c>
      <c r="D16" s="207"/>
      <c r="E16" s="208"/>
    </row>
    <row r="17" spans="2:17" x14ac:dyDescent="0.2">
      <c r="C17" s="5"/>
      <c r="D17" s="5"/>
      <c r="E17" s="5"/>
    </row>
    <row r="18" spans="2:17" ht="15" x14ac:dyDescent="0.25">
      <c r="B18" s="210" t="s">
        <v>565</v>
      </c>
      <c r="C18" s="211"/>
      <c r="D18" s="211"/>
      <c r="E18" s="212"/>
    </row>
    <row r="19" spans="2:17" ht="25.7" customHeight="1" x14ac:dyDescent="0.25">
      <c r="B19" s="154"/>
      <c r="C19" s="174" t="s">
        <v>566</v>
      </c>
      <c r="D19" s="174" t="s">
        <v>567</v>
      </c>
      <c r="E19" s="174" t="s">
        <v>568</v>
      </c>
      <c r="G19" s="7"/>
      <c r="H19" s="8"/>
      <c r="I19" s="8"/>
      <c r="J19" s="10"/>
      <c r="K19" s="10"/>
      <c r="L19" s="7"/>
      <c r="M19" s="7"/>
      <c r="N19" s="7"/>
      <c r="O19" s="7"/>
      <c r="P19" s="7"/>
      <c r="Q19" s="7"/>
    </row>
    <row r="20" spans="2:17" ht="12.75" customHeight="1" x14ac:dyDescent="0.2">
      <c r="B20" s="104" t="str">
        <f>TERMÉK!B19</f>
        <v>Terméktípus</v>
      </c>
      <c r="C20" s="102">
        <f>TERMÉK!C19</f>
        <v>25</v>
      </c>
      <c r="D20" s="102">
        <f>TERMÉK!D19</f>
        <v>0</v>
      </c>
      <c r="E20" s="103">
        <f t="shared" ref="E20:E26" si="0">D20/C20</f>
        <v>0</v>
      </c>
      <c r="F20" s="156"/>
      <c r="G20" s="7"/>
      <c r="H20" s="9"/>
      <c r="J20" s="9"/>
      <c r="K20" s="9"/>
      <c r="L20" s="7"/>
      <c r="M20" s="7"/>
      <c r="N20" s="7"/>
      <c r="O20" s="7"/>
      <c r="P20" s="7"/>
      <c r="Q20" s="7"/>
    </row>
    <row r="21" spans="2:17" ht="12.75" customHeight="1" x14ac:dyDescent="0.2">
      <c r="B21" s="104" t="str">
        <f>TERMÉK!B20</f>
        <v>Ellátási lánc / összetevők</v>
      </c>
      <c r="C21" s="105">
        <f>TERMÉK!C20</f>
        <v>30</v>
      </c>
      <c r="D21" s="105">
        <f>TERMÉK!D20</f>
        <v>0</v>
      </c>
      <c r="E21" s="106">
        <f t="shared" si="0"/>
        <v>0</v>
      </c>
      <c r="G21" s="7"/>
      <c r="H21" s="9"/>
      <c r="J21" s="9"/>
      <c r="K21" s="9"/>
      <c r="L21" s="7"/>
      <c r="M21" s="7"/>
      <c r="N21" s="7"/>
      <c r="O21" s="7"/>
      <c r="P21" s="7"/>
      <c r="Q21" s="7"/>
    </row>
    <row r="22" spans="2:17" ht="12.75" customHeight="1" x14ac:dyDescent="0.2">
      <c r="B22" s="104" t="str">
        <f>TERMÉK!B21</f>
        <v>Gyártás / előállítás</v>
      </c>
      <c r="C22" s="105">
        <f>TERMÉK!C21</f>
        <v>20</v>
      </c>
      <c r="D22" s="105">
        <f>TERMÉK!D21</f>
        <v>0</v>
      </c>
      <c r="E22" s="106">
        <f t="shared" si="0"/>
        <v>0</v>
      </c>
      <c r="G22" s="7"/>
      <c r="H22" s="9"/>
      <c r="J22" s="9"/>
      <c r="K22" s="9"/>
      <c r="L22" s="7"/>
      <c r="M22" s="7"/>
      <c r="N22" s="7"/>
      <c r="O22" s="7"/>
      <c r="P22" s="7"/>
      <c r="Q22" s="7"/>
    </row>
    <row r="23" spans="2:17" ht="12.75" customHeight="1" x14ac:dyDescent="0.2">
      <c r="B23" s="104" t="str">
        <f>TERMÉK!B22</f>
        <v>Csomagolás / ártalmatlanítás</v>
      </c>
      <c r="C23" s="105">
        <f>TERMÉK!C22</f>
        <v>15</v>
      </c>
      <c r="D23" s="105">
        <f>TERMÉK!D22</f>
        <v>0</v>
      </c>
      <c r="E23" s="106">
        <f t="shared" si="0"/>
        <v>0</v>
      </c>
      <c r="G23" s="7"/>
      <c r="H23" s="9"/>
      <c r="J23" s="9"/>
      <c r="K23" s="9"/>
      <c r="L23" s="7"/>
      <c r="M23" s="7"/>
      <c r="N23" s="7"/>
      <c r="O23" s="7"/>
      <c r="P23" s="7"/>
      <c r="Q23" s="7"/>
    </row>
    <row r="24" spans="2:17" ht="12.75" customHeight="1" x14ac:dyDescent="0.2">
      <c r="B24" s="104" t="str">
        <f>TERMÉK!B23</f>
        <v>Disztribúció</v>
      </c>
      <c r="C24" s="105">
        <f>TERMÉK!C23</f>
        <v>5</v>
      </c>
      <c r="D24" s="105">
        <f>TERMÉK!D23</f>
        <v>0</v>
      </c>
      <c r="E24" s="106">
        <f t="shared" si="0"/>
        <v>0</v>
      </c>
      <c r="G24" s="7"/>
      <c r="H24" s="9"/>
      <c r="J24" s="9"/>
      <c r="K24" s="9"/>
      <c r="L24" s="7"/>
      <c r="M24" s="7"/>
      <c r="N24" s="7"/>
      <c r="O24" s="7"/>
      <c r="P24" s="7"/>
      <c r="Q24" s="7"/>
    </row>
    <row r="25" spans="2:17" ht="12.75" customHeight="1" x14ac:dyDescent="0.2">
      <c r="B25" s="107" t="str">
        <f>TERMÉK!B24</f>
        <v>Használati szakasz</v>
      </c>
      <c r="C25" s="105">
        <f>TERMÉK!C24</f>
        <v>5</v>
      </c>
      <c r="D25" s="105">
        <f>TERMÉK!D24</f>
        <v>0</v>
      </c>
      <c r="E25" s="106">
        <f t="shared" si="0"/>
        <v>0</v>
      </c>
      <c r="G25" s="7"/>
      <c r="H25" s="9"/>
      <c r="J25" s="9"/>
      <c r="K25" s="9"/>
      <c r="L25" s="7"/>
      <c r="M25" s="7"/>
      <c r="N25" s="7"/>
      <c r="O25" s="7"/>
      <c r="P25" s="7"/>
      <c r="Q25" s="7"/>
    </row>
    <row r="26" spans="2:17" ht="12.75" customHeight="1" x14ac:dyDescent="0.2">
      <c r="B26" s="108" t="s">
        <v>614</v>
      </c>
      <c r="C26" s="109">
        <f>SUM(C20:C25)</f>
        <v>100</v>
      </c>
      <c r="D26" s="110">
        <f>SUM(D20:D25)</f>
        <v>0</v>
      </c>
      <c r="E26" s="111">
        <f t="shared" si="0"/>
        <v>0</v>
      </c>
      <c r="G26" s="7"/>
      <c r="H26" s="9"/>
      <c r="J26" s="9"/>
      <c r="K26" s="9"/>
      <c r="L26" s="7"/>
      <c r="M26" s="7"/>
      <c r="N26" s="7"/>
      <c r="O26" s="7"/>
      <c r="P26" s="7"/>
      <c r="Q26" s="7"/>
    </row>
    <row r="27" spans="2:17" ht="12.75" customHeight="1" x14ac:dyDescent="0.2">
      <c r="G27" s="7"/>
      <c r="H27" s="9"/>
      <c r="J27" s="9"/>
      <c r="K27" s="9"/>
      <c r="L27" s="7"/>
      <c r="M27" s="7"/>
      <c r="N27" s="7"/>
      <c r="O27" s="7"/>
      <c r="P27" s="7"/>
      <c r="Q27" s="7"/>
    </row>
    <row r="28" spans="2:17" ht="12.75" customHeight="1" x14ac:dyDescent="0.2">
      <c r="B28" s="155" t="s">
        <v>569</v>
      </c>
      <c r="C28" s="195"/>
      <c r="D28" s="195"/>
      <c r="G28" s="7"/>
      <c r="H28" s="9"/>
      <c r="J28" s="9"/>
      <c r="K28" s="9"/>
      <c r="L28" s="7"/>
      <c r="M28" s="7"/>
      <c r="N28" s="7"/>
      <c r="O28" s="7"/>
      <c r="P28" s="7"/>
      <c r="Q28" s="7"/>
    </row>
    <row r="29" spans="2:17" x14ac:dyDescent="0.2">
      <c r="G29" s="7"/>
      <c r="H29" s="7"/>
      <c r="I29" s="7"/>
      <c r="J29" s="7"/>
      <c r="K29" s="7"/>
      <c r="L29" s="7"/>
      <c r="M29" s="7"/>
      <c r="N29" s="7"/>
      <c r="O29" s="7"/>
      <c r="P29" s="7"/>
      <c r="Q29" s="7"/>
    </row>
    <row r="30" spans="2:17" x14ac:dyDescent="0.2">
      <c r="G30" s="7"/>
      <c r="H30" s="7"/>
      <c r="I30" s="7"/>
      <c r="J30" s="7"/>
      <c r="K30" s="7"/>
      <c r="L30" s="7"/>
      <c r="M30" s="7"/>
      <c r="N30" s="7"/>
      <c r="O30" s="7"/>
      <c r="P30" s="7"/>
      <c r="Q30" s="7"/>
    </row>
    <row r="33" spans="2:4" x14ac:dyDescent="0.2">
      <c r="C33" s="199" t="s">
        <v>5</v>
      </c>
      <c r="D33" s="199"/>
    </row>
    <row r="34" spans="2:4" x14ac:dyDescent="0.2">
      <c r="C34" s="192" t="s">
        <v>6</v>
      </c>
      <c r="D34" s="192"/>
    </row>
    <row r="35" spans="2:4" x14ac:dyDescent="0.2">
      <c r="C35" s="209" t="s">
        <v>7</v>
      </c>
      <c r="D35" s="209"/>
    </row>
    <row r="37" spans="2:4" ht="15" x14ac:dyDescent="0.25">
      <c r="B37" s="175" t="s">
        <v>570</v>
      </c>
      <c r="C37" s="34"/>
    </row>
    <row r="38" spans="2:4" ht="15" x14ac:dyDescent="0.25">
      <c r="B38" s="176" t="s">
        <v>571</v>
      </c>
      <c r="C38" s="34"/>
    </row>
    <row r="39" spans="2:4" ht="15" x14ac:dyDescent="0.25">
      <c r="B39" s="175"/>
      <c r="C39" s="34"/>
    </row>
    <row r="40" spans="2:4" ht="15" x14ac:dyDescent="0.25">
      <c r="B40" s="175"/>
      <c r="C40" s="34"/>
    </row>
    <row r="41" spans="2:4" ht="15" x14ac:dyDescent="0.25">
      <c r="B41" s="175" t="s">
        <v>572</v>
      </c>
      <c r="C41" s="35"/>
    </row>
    <row r="42" spans="2:4" ht="15" x14ac:dyDescent="0.25">
      <c r="B42" s="175"/>
      <c r="C42" s="35"/>
    </row>
    <row r="43" spans="2:4" x14ac:dyDescent="0.2">
      <c r="B43" s="177" t="s">
        <v>8</v>
      </c>
      <c r="C43" s="35"/>
    </row>
    <row r="44" spans="2:4" x14ac:dyDescent="0.2">
      <c r="B44" s="177" t="s">
        <v>573</v>
      </c>
    </row>
    <row r="45" spans="2:4" x14ac:dyDescent="0.2">
      <c r="B45" s="36"/>
    </row>
  </sheetData>
  <mergeCells count="9">
    <mergeCell ref="C13:E13"/>
    <mergeCell ref="C14:E14"/>
    <mergeCell ref="C15:E15"/>
    <mergeCell ref="C16:E16"/>
    <mergeCell ref="C35:D35"/>
    <mergeCell ref="B18:E18"/>
    <mergeCell ref="C28:D28"/>
    <mergeCell ref="C33:D33"/>
    <mergeCell ref="C34:D34"/>
  </mergeCells>
  <hyperlinks>
    <hyperlink ref="C35" r:id="rId1" xr:uid="{00000000-0004-0000-0000-00000000000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N3:P11"/>
  <sheetViews>
    <sheetView tabSelected="1" zoomScaleNormal="100" workbookViewId="0">
      <selection activeCell="O18" sqref="O18"/>
    </sheetView>
  </sheetViews>
  <sheetFormatPr defaultColWidth="11.42578125" defaultRowHeight="15" x14ac:dyDescent="0.25"/>
  <cols>
    <col min="12" max="12" width="7.42578125" customWidth="1"/>
    <col min="14" max="14" width="20.85546875" customWidth="1"/>
    <col min="15" max="15" width="22.85546875" customWidth="1"/>
    <col min="16" max="16" width="43.5703125" customWidth="1"/>
    <col min="17" max="17" width="33.140625" customWidth="1"/>
  </cols>
  <sheetData>
    <row r="3" spans="14:16" x14ac:dyDescent="0.25">
      <c r="N3" s="213" t="s">
        <v>574</v>
      </c>
      <c r="O3" s="214"/>
      <c r="P3" s="215"/>
    </row>
    <row r="4" spans="14:16" x14ac:dyDescent="0.25">
      <c r="N4" s="157" t="s">
        <v>575</v>
      </c>
      <c r="O4" s="157" t="s">
        <v>576</v>
      </c>
      <c r="P4" s="158" t="s">
        <v>577</v>
      </c>
    </row>
    <row r="5" spans="14:16" ht="28.5" x14ac:dyDescent="0.25">
      <c r="N5" s="159" t="s">
        <v>578</v>
      </c>
      <c r="O5" s="160" t="s">
        <v>579</v>
      </c>
      <c r="P5" s="160" t="s">
        <v>580</v>
      </c>
    </row>
    <row r="6" spans="14:16" ht="28.5" x14ac:dyDescent="0.25">
      <c r="N6" s="216" t="s">
        <v>581</v>
      </c>
      <c r="O6" s="160" t="s">
        <v>582</v>
      </c>
      <c r="P6" s="160" t="s">
        <v>583</v>
      </c>
    </row>
    <row r="7" spans="14:16" ht="57" x14ac:dyDescent="0.25">
      <c r="N7" s="217"/>
      <c r="O7" s="161" t="s">
        <v>584</v>
      </c>
      <c r="P7" s="160" t="s">
        <v>585</v>
      </c>
    </row>
    <row r="8" spans="14:16" ht="43.5" x14ac:dyDescent="0.25">
      <c r="N8" s="162" t="s">
        <v>586</v>
      </c>
      <c r="O8" s="160" t="s">
        <v>587</v>
      </c>
      <c r="P8" s="160" t="s">
        <v>588</v>
      </c>
    </row>
    <row r="9" spans="14:16" ht="100.5" x14ac:dyDescent="0.25">
      <c r="N9" s="163" t="s">
        <v>589</v>
      </c>
      <c r="O9" s="160" t="s">
        <v>590</v>
      </c>
      <c r="P9" s="161" t="s">
        <v>591</v>
      </c>
    </row>
    <row r="10" spans="14:16" ht="18" x14ac:dyDescent="0.25">
      <c r="N10" s="164"/>
      <c r="O10" s="164"/>
      <c r="P10" s="164"/>
    </row>
    <row r="11" spans="14:16" ht="174.75" customHeight="1" x14ac:dyDescent="0.25">
      <c r="N11" s="218" t="s">
        <v>592</v>
      </c>
      <c r="O11" s="218"/>
      <c r="P11" s="218"/>
    </row>
  </sheetData>
  <sheetProtection algorithmName="SHA-512" hashValue="nhboKsn/C66PpHHoAKY+SgZK56dVLLZn7PP0UrEF24tlOVOPeIKR8aQHlKPaPex7pyjOVmR5RxYedivl0ugNng==" saltValue="+uB7jyWZFaht/hcQe4wbmA==" spinCount="100000" sheet="1" objects="1" scenarios="1" selectLockedCells="1" selectUnlockedCells="1"/>
  <mergeCells count="3">
    <mergeCell ref="N3:P3"/>
    <mergeCell ref="N6:N7"/>
    <mergeCell ref="N11:P1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3:Q42"/>
  <sheetViews>
    <sheetView workbookViewId="0">
      <selection activeCell="C9" sqref="C9:E9"/>
    </sheetView>
  </sheetViews>
  <sheetFormatPr defaultColWidth="11.42578125" defaultRowHeight="14.25" x14ac:dyDescent="0.2"/>
  <cols>
    <col min="1" max="1" width="3.5703125" style="3" customWidth="1"/>
    <col min="2" max="2" width="50.140625" style="3" customWidth="1"/>
    <col min="3" max="5" width="15.5703125" style="3" customWidth="1"/>
    <col min="6" max="7" width="9.140625" style="3" customWidth="1"/>
    <col min="8" max="9" width="10.5703125" style="3" customWidth="1"/>
    <col min="10" max="10" width="22.5703125" style="3" customWidth="1"/>
    <col min="11" max="11" width="15.5703125" style="3" customWidth="1"/>
    <col min="12" max="12" width="58.85546875" style="3" customWidth="1"/>
    <col min="13" max="257" width="9.140625" style="3" customWidth="1"/>
    <col min="258" max="258" width="39.5703125" style="3" customWidth="1"/>
    <col min="259" max="259" width="15.42578125" style="3" customWidth="1"/>
    <col min="260" max="260" width="16.85546875" style="3" customWidth="1"/>
    <col min="261" max="261" width="18.85546875" style="3" customWidth="1"/>
    <col min="262" max="513" width="9.140625" style="3" customWidth="1"/>
    <col min="514" max="514" width="39.5703125" style="3" customWidth="1"/>
    <col min="515" max="515" width="15.42578125" style="3" customWidth="1"/>
    <col min="516" max="516" width="16.85546875" style="3" customWidth="1"/>
    <col min="517" max="517" width="18.85546875" style="3" customWidth="1"/>
    <col min="518" max="769" width="9.140625" style="3" customWidth="1"/>
    <col min="770" max="770" width="39.5703125" style="3" customWidth="1"/>
    <col min="771" max="771" width="15.42578125" style="3" customWidth="1"/>
    <col min="772" max="772" width="16.85546875" style="3" customWidth="1"/>
    <col min="773" max="773" width="18.85546875" style="3" customWidth="1"/>
    <col min="774" max="1025" width="9.140625" style="3" customWidth="1"/>
    <col min="1026" max="1026" width="39.5703125" style="3" customWidth="1"/>
    <col min="1027" max="1027" width="15.42578125" style="3" customWidth="1"/>
    <col min="1028" max="1028" width="16.85546875" style="3" customWidth="1"/>
    <col min="1029" max="1029" width="18.85546875" style="3" customWidth="1"/>
    <col min="1030" max="1281" width="9.140625" style="3" customWidth="1"/>
    <col min="1282" max="1282" width="39.5703125" style="3" customWidth="1"/>
    <col min="1283" max="1283" width="15.42578125" style="3" customWidth="1"/>
    <col min="1284" max="1284" width="16.85546875" style="3" customWidth="1"/>
    <col min="1285" max="1285" width="18.85546875" style="3" customWidth="1"/>
    <col min="1286" max="1537" width="9.140625" style="3" customWidth="1"/>
    <col min="1538" max="1538" width="39.5703125" style="3" customWidth="1"/>
    <col min="1539" max="1539" width="15.42578125" style="3" customWidth="1"/>
    <col min="1540" max="1540" width="16.85546875" style="3" customWidth="1"/>
    <col min="1541" max="1541" width="18.85546875" style="3" customWidth="1"/>
    <col min="1542" max="1793" width="9.140625" style="3" customWidth="1"/>
    <col min="1794" max="1794" width="39.5703125" style="3" customWidth="1"/>
    <col min="1795" max="1795" width="15.42578125" style="3" customWidth="1"/>
    <col min="1796" max="1796" width="16.85546875" style="3" customWidth="1"/>
    <col min="1797" max="1797" width="18.85546875" style="3" customWidth="1"/>
    <col min="1798" max="2049" width="9.140625" style="3" customWidth="1"/>
    <col min="2050" max="2050" width="39.5703125" style="3" customWidth="1"/>
    <col min="2051" max="2051" width="15.42578125" style="3" customWidth="1"/>
    <col min="2052" max="2052" width="16.85546875" style="3" customWidth="1"/>
    <col min="2053" max="2053" width="18.85546875" style="3" customWidth="1"/>
    <col min="2054" max="2305" width="9.140625" style="3" customWidth="1"/>
    <col min="2306" max="2306" width="39.5703125" style="3" customWidth="1"/>
    <col min="2307" max="2307" width="15.42578125" style="3" customWidth="1"/>
    <col min="2308" max="2308" width="16.85546875" style="3" customWidth="1"/>
    <col min="2309" max="2309" width="18.85546875" style="3" customWidth="1"/>
    <col min="2310" max="2561" width="9.140625" style="3" customWidth="1"/>
    <col min="2562" max="2562" width="39.5703125" style="3" customWidth="1"/>
    <col min="2563" max="2563" width="15.42578125" style="3" customWidth="1"/>
    <col min="2564" max="2564" width="16.85546875" style="3" customWidth="1"/>
    <col min="2565" max="2565" width="18.85546875" style="3" customWidth="1"/>
    <col min="2566" max="2817" width="9.140625" style="3" customWidth="1"/>
    <col min="2818" max="2818" width="39.5703125" style="3" customWidth="1"/>
    <col min="2819" max="2819" width="15.42578125" style="3" customWidth="1"/>
    <col min="2820" max="2820" width="16.85546875" style="3" customWidth="1"/>
    <col min="2821" max="2821" width="18.85546875" style="3" customWidth="1"/>
    <col min="2822" max="3073" width="9.140625" style="3" customWidth="1"/>
    <col min="3074" max="3074" width="39.5703125" style="3" customWidth="1"/>
    <col min="3075" max="3075" width="15.42578125" style="3" customWidth="1"/>
    <col min="3076" max="3076" width="16.85546875" style="3" customWidth="1"/>
    <col min="3077" max="3077" width="18.85546875" style="3" customWidth="1"/>
    <col min="3078" max="3329" width="9.140625" style="3" customWidth="1"/>
    <col min="3330" max="3330" width="39.5703125" style="3" customWidth="1"/>
    <col min="3331" max="3331" width="15.42578125" style="3" customWidth="1"/>
    <col min="3332" max="3332" width="16.85546875" style="3" customWidth="1"/>
    <col min="3333" max="3333" width="18.85546875" style="3" customWidth="1"/>
    <col min="3334" max="3585" width="9.140625" style="3" customWidth="1"/>
    <col min="3586" max="3586" width="39.5703125" style="3" customWidth="1"/>
    <col min="3587" max="3587" width="15.42578125" style="3" customWidth="1"/>
    <col min="3588" max="3588" width="16.85546875" style="3" customWidth="1"/>
    <col min="3589" max="3589" width="18.85546875" style="3" customWidth="1"/>
    <col min="3590" max="3841" width="9.140625" style="3" customWidth="1"/>
    <col min="3842" max="3842" width="39.5703125" style="3" customWidth="1"/>
    <col min="3843" max="3843" width="15.42578125" style="3" customWidth="1"/>
    <col min="3844" max="3844" width="16.85546875" style="3" customWidth="1"/>
    <col min="3845" max="3845" width="18.85546875" style="3" customWidth="1"/>
    <col min="3846" max="4097" width="9.140625" style="3" customWidth="1"/>
    <col min="4098" max="4098" width="39.5703125" style="3" customWidth="1"/>
    <col min="4099" max="4099" width="15.42578125" style="3" customWidth="1"/>
    <col min="4100" max="4100" width="16.85546875" style="3" customWidth="1"/>
    <col min="4101" max="4101" width="18.85546875" style="3" customWidth="1"/>
    <col min="4102" max="4353" width="9.140625" style="3" customWidth="1"/>
    <col min="4354" max="4354" width="39.5703125" style="3" customWidth="1"/>
    <col min="4355" max="4355" width="15.42578125" style="3" customWidth="1"/>
    <col min="4356" max="4356" width="16.85546875" style="3" customWidth="1"/>
    <col min="4357" max="4357" width="18.85546875" style="3" customWidth="1"/>
    <col min="4358" max="4609" width="9.140625" style="3" customWidth="1"/>
    <col min="4610" max="4610" width="39.5703125" style="3" customWidth="1"/>
    <col min="4611" max="4611" width="15.42578125" style="3" customWidth="1"/>
    <col min="4612" max="4612" width="16.85546875" style="3" customWidth="1"/>
    <col min="4613" max="4613" width="18.85546875" style="3" customWidth="1"/>
    <col min="4614" max="4865" width="9.140625" style="3" customWidth="1"/>
    <col min="4866" max="4866" width="39.5703125" style="3" customWidth="1"/>
    <col min="4867" max="4867" width="15.42578125" style="3" customWidth="1"/>
    <col min="4868" max="4868" width="16.85546875" style="3" customWidth="1"/>
    <col min="4869" max="4869" width="18.85546875" style="3" customWidth="1"/>
    <col min="4870" max="5121" width="9.140625" style="3" customWidth="1"/>
    <col min="5122" max="5122" width="39.5703125" style="3" customWidth="1"/>
    <col min="5123" max="5123" width="15.42578125" style="3" customWidth="1"/>
    <col min="5124" max="5124" width="16.85546875" style="3" customWidth="1"/>
    <col min="5125" max="5125" width="18.85546875" style="3" customWidth="1"/>
    <col min="5126" max="5377" width="9.140625" style="3" customWidth="1"/>
    <col min="5378" max="5378" width="39.5703125" style="3" customWidth="1"/>
    <col min="5379" max="5379" width="15.42578125" style="3" customWidth="1"/>
    <col min="5380" max="5380" width="16.85546875" style="3" customWidth="1"/>
    <col min="5381" max="5381" width="18.85546875" style="3" customWidth="1"/>
    <col min="5382" max="5633" width="9.140625" style="3" customWidth="1"/>
    <col min="5634" max="5634" width="39.5703125" style="3" customWidth="1"/>
    <col min="5635" max="5635" width="15.42578125" style="3" customWidth="1"/>
    <col min="5636" max="5636" width="16.85546875" style="3" customWidth="1"/>
    <col min="5637" max="5637" width="18.85546875" style="3" customWidth="1"/>
    <col min="5638" max="5889" width="9.140625" style="3" customWidth="1"/>
    <col min="5890" max="5890" width="39.5703125" style="3" customWidth="1"/>
    <col min="5891" max="5891" width="15.42578125" style="3" customWidth="1"/>
    <col min="5892" max="5892" width="16.85546875" style="3" customWidth="1"/>
    <col min="5893" max="5893" width="18.85546875" style="3" customWidth="1"/>
    <col min="5894" max="6145" width="9.140625" style="3" customWidth="1"/>
    <col min="6146" max="6146" width="39.5703125" style="3" customWidth="1"/>
    <col min="6147" max="6147" width="15.42578125" style="3" customWidth="1"/>
    <col min="6148" max="6148" width="16.85546875" style="3" customWidth="1"/>
    <col min="6149" max="6149" width="18.85546875" style="3" customWidth="1"/>
    <col min="6150" max="6401" width="9.140625" style="3" customWidth="1"/>
    <col min="6402" max="6402" width="39.5703125" style="3" customWidth="1"/>
    <col min="6403" max="6403" width="15.42578125" style="3" customWidth="1"/>
    <col min="6404" max="6404" width="16.85546875" style="3" customWidth="1"/>
    <col min="6405" max="6405" width="18.85546875" style="3" customWidth="1"/>
    <col min="6406" max="6657" width="9.140625" style="3" customWidth="1"/>
    <col min="6658" max="6658" width="39.5703125" style="3" customWidth="1"/>
    <col min="6659" max="6659" width="15.42578125" style="3" customWidth="1"/>
    <col min="6660" max="6660" width="16.85546875" style="3" customWidth="1"/>
    <col min="6661" max="6661" width="18.85546875" style="3" customWidth="1"/>
    <col min="6662" max="6913" width="9.140625" style="3" customWidth="1"/>
    <col min="6914" max="6914" width="39.5703125" style="3" customWidth="1"/>
    <col min="6915" max="6915" width="15.42578125" style="3" customWidth="1"/>
    <col min="6916" max="6916" width="16.85546875" style="3" customWidth="1"/>
    <col min="6917" max="6917" width="18.85546875" style="3" customWidth="1"/>
    <col min="6918" max="7169" width="9.140625" style="3" customWidth="1"/>
    <col min="7170" max="7170" width="39.5703125" style="3" customWidth="1"/>
    <col min="7171" max="7171" width="15.42578125" style="3" customWidth="1"/>
    <col min="7172" max="7172" width="16.85546875" style="3" customWidth="1"/>
    <col min="7173" max="7173" width="18.85546875" style="3" customWidth="1"/>
    <col min="7174" max="7425" width="9.140625" style="3" customWidth="1"/>
    <col min="7426" max="7426" width="39.5703125" style="3" customWidth="1"/>
    <col min="7427" max="7427" width="15.42578125" style="3" customWidth="1"/>
    <col min="7428" max="7428" width="16.85546875" style="3" customWidth="1"/>
    <col min="7429" max="7429" width="18.85546875" style="3" customWidth="1"/>
    <col min="7430" max="7681" width="9.140625" style="3" customWidth="1"/>
    <col min="7682" max="7682" width="39.5703125" style="3" customWidth="1"/>
    <col min="7683" max="7683" width="15.42578125" style="3" customWidth="1"/>
    <col min="7684" max="7684" width="16.85546875" style="3" customWidth="1"/>
    <col min="7685" max="7685" width="18.85546875" style="3" customWidth="1"/>
    <col min="7686" max="7937" width="9.140625" style="3" customWidth="1"/>
    <col min="7938" max="7938" width="39.5703125" style="3" customWidth="1"/>
    <col min="7939" max="7939" width="15.42578125" style="3" customWidth="1"/>
    <col min="7940" max="7940" width="16.85546875" style="3" customWidth="1"/>
    <col min="7941" max="7941" width="18.85546875" style="3" customWidth="1"/>
    <col min="7942" max="8193" width="9.140625" style="3" customWidth="1"/>
    <col min="8194" max="8194" width="39.5703125" style="3" customWidth="1"/>
    <col min="8195" max="8195" width="15.42578125" style="3" customWidth="1"/>
    <col min="8196" max="8196" width="16.85546875" style="3" customWidth="1"/>
    <col min="8197" max="8197" width="18.85546875" style="3" customWidth="1"/>
    <col min="8198" max="8449" width="9.140625" style="3" customWidth="1"/>
    <col min="8450" max="8450" width="39.5703125" style="3" customWidth="1"/>
    <col min="8451" max="8451" width="15.42578125" style="3" customWidth="1"/>
    <col min="8452" max="8452" width="16.85546875" style="3" customWidth="1"/>
    <col min="8453" max="8453" width="18.85546875" style="3" customWidth="1"/>
    <col min="8454" max="8705" width="9.140625" style="3" customWidth="1"/>
    <col min="8706" max="8706" width="39.5703125" style="3" customWidth="1"/>
    <col min="8707" max="8707" width="15.42578125" style="3" customWidth="1"/>
    <col min="8708" max="8708" width="16.85546875" style="3" customWidth="1"/>
    <col min="8709" max="8709" width="18.85546875" style="3" customWidth="1"/>
    <col min="8710" max="8961" width="9.140625" style="3" customWidth="1"/>
    <col min="8962" max="8962" width="39.5703125" style="3" customWidth="1"/>
    <col min="8963" max="8963" width="15.42578125" style="3" customWidth="1"/>
    <col min="8964" max="8964" width="16.85546875" style="3" customWidth="1"/>
    <col min="8965" max="8965" width="18.85546875" style="3" customWidth="1"/>
    <col min="8966" max="9217" width="9.140625" style="3" customWidth="1"/>
    <col min="9218" max="9218" width="39.5703125" style="3" customWidth="1"/>
    <col min="9219" max="9219" width="15.42578125" style="3" customWidth="1"/>
    <col min="9220" max="9220" width="16.85546875" style="3" customWidth="1"/>
    <col min="9221" max="9221" width="18.85546875" style="3" customWidth="1"/>
    <col min="9222" max="9473" width="9.140625" style="3" customWidth="1"/>
    <col min="9474" max="9474" width="39.5703125" style="3" customWidth="1"/>
    <col min="9475" max="9475" width="15.42578125" style="3" customWidth="1"/>
    <col min="9476" max="9476" width="16.85546875" style="3" customWidth="1"/>
    <col min="9477" max="9477" width="18.85546875" style="3" customWidth="1"/>
    <col min="9478" max="9729" width="9.140625" style="3" customWidth="1"/>
    <col min="9730" max="9730" width="39.5703125" style="3" customWidth="1"/>
    <col min="9731" max="9731" width="15.42578125" style="3" customWidth="1"/>
    <col min="9732" max="9732" width="16.85546875" style="3" customWidth="1"/>
    <col min="9733" max="9733" width="18.85546875" style="3" customWidth="1"/>
    <col min="9734" max="9985" width="9.140625" style="3" customWidth="1"/>
    <col min="9986" max="9986" width="39.5703125" style="3" customWidth="1"/>
    <col min="9987" max="9987" width="15.42578125" style="3" customWidth="1"/>
    <col min="9988" max="9988" width="16.85546875" style="3" customWidth="1"/>
    <col min="9989" max="9989" width="18.85546875" style="3" customWidth="1"/>
    <col min="9990" max="10241" width="9.140625" style="3" customWidth="1"/>
    <col min="10242" max="10242" width="39.5703125" style="3" customWidth="1"/>
    <col min="10243" max="10243" width="15.42578125" style="3" customWidth="1"/>
    <col min="10244" max="10244" width="16.85546875" style="3" customWidth="1"/>
    <col min="10245" max="10245" width="18.85546875" style="3" customWidth="1"/>
    <col min="10246" max="10497" width="9.140625" style="3" customWidth="1"/>
    <col min="10498" max="10498" width="39.5703125" style="3" customWidth="1"/>
    <col min="10499" max="10499" width="15.42578125" style="3" customWidth="1"/>
    <col min="10500" max="10500" width="16.85546875" style="3" customWidth="1"/>
    <col min="10501" max="10501" width="18.85546875" style="3" customWidth="1"/>
    <col min="10502" max="10753" width="9.140625" style="3" customWidth="1"/>
    <col min="10754" max="10754" width="39.5703125" style="3" customWidth="1"/>
    <col min="10755" max="10755" width="15.42578125" style="3" customWidth="1"/>
    <col min="10756" max="10756" width="16.85546875" style="3" customWidth="1"/>
    <col min="10757" max="10757" width="18.85546875" style="3" customWidth="1"/>
    <col min="10758" max="11009" width="9.140625" style="3" customWidth="1"/>
    <col min="11010" max="11010" width="39.5703125" style="3" customWidth="1"/>
    <col min="11011" max="11011" width="15.42578125" style="3" customWidth="1"/>
    <col min="11012" max="11012" width="16.85546875" style="3" customWidth="1"/>
    <col min="11013" max="11013" width="18.85546875" style="3" customWidth="1"/>
    <col min="11014" max="11265" width="9.140625" style="3" customWidth="1"/>
    <col min="11266" max="11266" width="39.5703125" style="3" customWidth="1"/>
    <col min="11267" max="11267" width="15.42578125" style="3" customWidth="1"/>
    <col min="11268" max="11268" width="16.85546875" style="3" customWidth="1"/>
    <col min="11269" max="11269" width="18.85546875" style="3" customWidth="1"/>
    <col min="11270" max="11521" width="9.140625" style="3" customWidth="1"/>
    <col min="11522" max="11522" width="39.5703125" style="3" customWidth="1"/>
    <col min="11523" max="11523" width="15.42578125" style="3" customWidth="1"/>
    <col min="11524" max="11524" width="16.85546875" style="3" customWidth="1"/>
    <col min="11525" max="11525" width="18.85546875" style="3" customWidth="1"/>
    <col min="11526" max="11777" width="9.140625" style="3" customWidth="1"/>
    <col min="11778" max="11778" width="39.5703125" style="3" customWidth="1"/>
    <col min="11779" max="11779" width="15.42578125" style="3" customWidth="1"/>
    <col min="11780" max="11780" width="16.85546875" style="3" customWidth="1"/>
    <col min="11781" max="11781" width="18.85546875" style="3" customWidth="1"/>
    <col min="11782" max="12033" width="9.140625" style="3" customWidth="1"/>
    <col min="12034" max="12034" width="39.5703125" style="3" customWidth="1"/>
    <col min="12035" max="12035" width="15.42578125" style="3" customWidth="1"/>
    <col min="12036" max="12036" width="16.85546875" style="3" customWidth="1"/>
    <col min="12037" max="12037" width="18.85546875" style="3" customWidth="1"/>
    <col min="12038" max="12289" width="9.140625" style="3" customWidth="1"/>
    <col min="12290" max="12290" width="39.5703125" style="3" customWidth="1"/>
    <col min="12291" max="12291" width="15.42578125" style="3" customWidth="1"/>
    <col min="12292" max="12292" width="16.85546875" style="3" customWidth="1"/>
    <col min="12293" max="12293" width="18.85546875" style="3" customWidth="1"/>
    <col min="12294" max="12545" width="9.140625" style="3" customWidth="1"/>
    <col min="12546" max="12546" width="39.5703125" style="3" customWidth="1"/>
    <col min="12547" max="12547" width="15.42578125" style="3" customWidth="1"/>
    <col min="12548" max="12548" width="16.85546875" style="3" customWidth="1"/>
    <col min="12549" max="12549" width="18.85546875" style="3" customWidth="1"/>
    <col min="12550" max="12801" width="9.140625" style="3" customWidth="1"/>
    <col min="12802" max="12802" width="39.5703125" style="3" customWidth="1"/>
    <col min="12803" max="12803" width="15.42578125" style="3" customWidth="1"/>
    <col min="12804" max="12804" width="16.85546875" style="3" customWidth="1"/>
    <col min="12805" max="12805" width="18.85546875" style="3" customWidth="1"/>
    <col min="12806" max="13057" width="9.140625" style="3" customWidth="1"/>
    <col min="13058" max="13058" width="39.5703125" style="3" customWidth="1"/>
    <col min="13059" max="13059" width="15.42578125" style="3" customWidth="1"/>
    <col min="13060" max="13060" width="16.85546875" style="3" customWidth="1"/>
    <col min="13061" max="13061" width="18.85546875" style="3" customWidth="1"/>
    <col min="13062" max="13313" width="9.140625" style="3" customWidth="1"/>
    <col min="13314" max="13314" width="39.5703125" style="3" customWidth="1"/>
    <col min="13315" max="13315" width="15.42578125" style="3" customWidth="1"/>
    <col min="13316" max="13316" width="16.85546875" style="3" customWidth="1"/>
    <col min="13317" max="13317" width="18.85546875" style="3" customWidth="1"/>
    <col min="13318" max="13569" width="9.140625" style="3" customWidth="1"/>
    <col min="13570" max="13570" width="39.5703125" style="3" customWidth="1"/>
    <col min="13571" max="13571" width="15.42578125" style="3" customWidth="1"/>
    <col min="13572" max="13572" width="16.85546875" style="3" customWidth="1"/>
    <col min="13573" max="13573" width="18.85546875" style="3" customWidth="1"/>
    <col min="13574" max="13825" width="9.140625" style="3" customWidth="1"/>
    <col min="13826" max="13826" width="39.5703125" style="3" customWidth="1"/>
    <col min="13827" max="13827" width="15.42578125" style="3" customWidth="1"/>
    <col min="13828" max="13828" width="16.85546875" style="3" customWidth="1"/>
    <col min="13829" max="13829" width="18.85546875" style="3" customWidth="1"/>
    <col min="13830" max="14081" width="9.140625" style="3" customWidth="1"/>
    <col min="14082" max="14082" width="39.5703125" style="3" customWidth="1"/>
    <col min="14083" max="14083" width="15.42578125" style="3" customWidth="1"/>
    <col min="14084" max="14084" width="16.85546875" style="3" customWidth="1"/>
    <col min="14085" max="14085" width="18.85546875" style="3" customWidth="1"/>
    <col min="14086" max="14337" width="9.140625" style="3" customWidth="1"/>
    <col min="14338" max="14338" width="39.5703125" style="3" customWidth="1"/>
    <col min="14339" max="14339" width="15.42578125" style="3" customWidth="1"/>
    <col min="14340" max="14340" width="16.85546875" style="3" customWidth="1"/>
    <col min="14341" max="14341" width="18.85546875" style="3" customWidth="1"/>
    <col min="14342" max="14593" width="9.140625" style="3" customWidth="1"/>
    <col min="14594" max="14594" width="39.5703125" style="3" customWidth="1"/>
    <col min="14595" max="14595" width="15.42578125" style="3" customWidth="1"/>
    <col min="14596" max="14596" width="16.85546875" style="3" customWidth="1"/>
    <col min="14597" max="14597" width="18.85546875" style="3" customWidth="1"/>
    <col min="14598" max="14849" width="9.140625" style="3" customWidth="1"/>
    <col min="14850" max="14850" width="39.5703125" style="3" customWidth="1"/>
    <col min="14851" max="14851" width="15.42578125" style="3" customWidth="1"/>
    <col min="14852" max="14852" width="16.85546875" style="3" customWidth="1"/>
    <col min="14853" max="14853" width="18.85546875" style="3" customWidth="1"/>
    <col min="14854" max="15105" width="9.140625" style="3" customWidth="1"/>
    <col min="15106" max="15106" width="39.5703125" style="3" customWidth="1"/>
    <col min="15107" max="15107" width="15.42578125" style="3" customWidth="1"/>
    <col min="15108" max="15108" width="16.85546875" style="3" customWidth="1"/>
    <col min="15109" max="15109" width="18.85546875" style="3" customWidth="1"/>
    <col min="15110" max="15361" width="9.140625" style="3" customWidth="1"/>
    <col min="15362" max="15362" width="39.5703125" style="3" customWidth="1"/>
    <col min="15363" max="15363" width="15.42578125" style="3" customWidth="1"/>
    <col min="15364" max="15364" width="16.85546875" style="3" customWidth="1"/>
    <col min="15365" max="15365" width="18.85546875" style="3" customWidth="1"/>
    <col min="15366" max="15617" width="9.140625" style="3" customWidth="1"/>
    <col min="15618" max="15618" width="39.5703125" style="3" customWidth="1"/>
    <col min="15619" max="15619" width="15.42578125" style="3" customWidth="1"/>
    <col min="15620" max="15620" width="16.85546875" style="3" customWidth="1"/>
    <col min="15621" max="15621" width="18.85546875" style="3" customWidth="1"/>
    <col min="15622" max="15873" width="9.140625" style="3" customWidth="1"/>
    <col min="15874" max="15874" width="39.5703125" style="3" customWidth="1"/>
    <col min="15875" max="15875" width="15.42578125" style="3" customWidth="1"/>
    <col min="15876" max="15876" width="16.85546875" style="3" customWidth="1"/>
    <col min="15877" max="15877" width="18.85546875" style="3" customWidth="1"/>
    <col min="15878" max="16129" width="9.140625" style="3" customWidth="1"/>
    <col min="16130" max="16130" width="39.5703125" style="3" customWidth="1"/>
    <col min="16131" max="16131" width="15.42578125" style="3" customWidth="1"/>
    <col min="16132" max="16132" width="16.85546875" style="3" customWidth="1"/>
    <col min="16133" max="16133" width="18.85546875" style="3" customWidth="1"/>
    <col min="16134" max="16384" width="9.140625" style="3" customWidth="1"/>
  </cols>
  <sheetData>
    <row r="3" spans="2:12" ht="31.5" x14ac:dyDescent="0.25">
      <c r="B3" s="178" t="s">
        <v>603</v>
      </c>
    </row>
    <row r="7" spans="2:12" ht="12" customHeight="1" x14ac:dyDescent="0.25">
      <c r="B7" s="179" t="s">
        <v>561</v>
      </c>
      <c r="C7" s="236"/>
      <c r="D7" s="237"/>
      <c r="E7" s="238"/>
      <c r="J7" s="193"/>
      <c r="K7" s="193"/>
      <c r="L7" s="193"/>
    </row>
    <row r="8" spans="2:12" s="4" customFormat="1" ht="15" x14ac:dyDescent="0.2">
      <c r="B8" s="180" t="s">
        <v>562</v>
      </c>
      <c r="C8" s="239"/>
      <c r="D8" s="240"/>
      <c r="E8" s="241"/>
      <c r="J8" s="63"/>
      <c r="K8" s="63"/>
      <c r="L8" s="63"/>
    </row>
    <row r="9" spans="2:12" ht="18" customHeight="1" x14ac:dyDescent="0.2">
      <c r="B9" s="180" t="s">
        <v>563</v>
      </c>
      <c r="C9" s="239"/>
      <c r="D9" s="240"/>
      <c r="E9" s="241"/>
      <c r="J9" s="64"/>
      <c r="K9" s="65"/>
      <c r="L9" s="65"/>
    </row>
    <row r="10" spans="2:12" ht="15" x14ac:dyDescent="0.2">
      <c r="B10" s="180" t="s">
        <v>593</v>
      </c>
      <c r="C10" s="239"/>
      <c r="D10" s="240"/>
      <c r="E10" s="241"/>
      <c r="J10" s="64"/>
      <c r="K10" s="65"/>
      <c r="L10" s="65"/>
    </row>
    <row r="11" spans="2:12" ht="15" x14ac:dyDescent="0.2">
      <c r="B11" s="180" t="s">
        <v>594</v>
      </c>
      <c r="C11" s="239"/>
      <c r="D11" s="240"/>
      <c r="E11" s="241"/>
      <c r="J11" s="64"/>
      <c r="K11" s="65"/>
      <c r="L11" s="65"/>
    </row>
    <row r="12" spans="2:12" ht="15" x14ac:dyDescent="0.2">
      <c r="B12" s="180" t="s">
        <v>595</v>
      </c>
      <c r="C12" s="239"/>
      <c r="D12" s="240"/>
      <c r="E12" s="241"/>
      <c r="J12" s="64"/>
      <c r="K12" s="65"/>
      <c r="L12" s="65"/>
    </row>
    <row r="13" spans="2:12" ht="15" x14ac:dyDescent="0.25">
      <c r="B13" s="180" t="s">
        <v>596</v>
      </c>
      <c r="C13" s="242"/>
      <c r="D13" s="243"/>
      <c r="E13" s="244"/>
      <c r="J13" s="65"/>
      <c r="K13" s="65"/>
      <c r="L13" s="65"/>
    </row>
    <row r="14" spans="2:12" ht="12" customHeight="1" thickBot="1" x14ac:dyDescent="0.25">
      <c r="B14" s="181" t="s">
        <v>9</v>
      </c>
      <c r="C14" s="245"/>
      <c r="D14" s="246"/>
      <c r="E14" s="247"/>
    </row>
    <row r="15" spans="2:12" ht="15" hidden="1" thickBot="1" x14ac:dyDescent="0.25">
      <c r="C15" s="5"/>
      <c r="D15" s="5"/>
      <c r="E15" s="5"/>
    </row>
    <row r="16" spans="2:12" ht="15.75" hidden="1" thickBot="1" x14ac:dyDescent="0.3">
      <c r="B16" s="196" t="s">
        <v>565</v>
      </c>
      <c r="C16" s="197"/>
      <c r="D16" s="197"/>
      <c r="E16" s="198"/>
    </row>
    <row r="17" spans="2:17" hidden="1" x14ac:dyDescent="0.2">
      <c r="B17" s="165"/>
      <c r="C17" s="155"/>
      <c r="D17" s="155"/>
      <c r="E17" s="166"/>
    </row>
    <row r="18" spans="2:17" ht="25.7" hidden="1" customHeight="1" thickBot="1" x14ac:dyDescent="0.3">
      <c r="B18" s="167"/>
      <c r="C18" s="182" t="s">
        <v>597</v>
      </c>
      <c r="D18" s="182" t="s">
        <v>598</v>
      </c>
      <c r="E18" s="182" t="s">
        <v>568</v>
      </c>
      <c r="G18" s="7"/>
      <c r="H18" s="10" t="s">
        <v>617</v>
      </c>
      <c r="I18" s="10" t="s">
        <v>618</v>
      </c>
      <c r="J18" s="10" t="s">
        <v>619</v>
      </c>
      <c r="K18" s="8"/>
      <c r="L18" s="7"/>
      <c r="M18" s="7"/>
      <c r="N18" s="7"/>
      <c r="O18" s="7"/>
      <c r="P18" s="7"/>
      <c r="Q18" s="7"/>
    </row>
    <row r="19" spans="2:17" ht="12.75" hidden="1" customHeight="1" thickTop="1" x14ac:dyDescent="0.2">
      <c r="B19" s="101" t="str">
        <f>Validáció!A3</f>
        <v>Terméktípus</v>
      </c>
      <c r="C19" s="102">
        <f>Értékelés!G3</f>
        <v>25</v>
      </c>
      <c r="D19" s="102">
        <f>Értékelés!I6+Értékelés!I8</f>
        <v>0</v>
      </c>
      <c r="E19" s="103">
        <f t="shared" ref="E19:E25" si="0">D19/C19</f>
        <v>0</v>
      </c>
      <c r="G19" s="7"/>
      <c r="H19" s="9">
        <f t="shared" ref="H19:H24" si="1">D19</f>
        <v>0</v>
      </c>
      <c r="J19" s="9"/>
      <c r="K19" s="184">
        <f>I19-H19</f>
        <v>0</v>
      </c>
      <c r="L19" s="7"/>
      <c r="M19" s="7"/>
      <c r="N19" s="7"/>
      <c r="O19" s="7"/>
      <c r="P19" s="7"/>
      <c r="Q19" s="7"/>
    </row>
    <row r="20" spans="2:17" ht="12.75" hidden="1" customHeight="1" x14ac:dyDescent="0.2">
      <c r="B20" s="104" t="str">
        <f>Validáció!A10</f>
        <v>Ellátási lánc / összetevők</v>
      </c>
      <c r="C20" s="105">
        <f>Értékelés!G10</f>
        <v>30</v>
      </c>
      <c r="D20" s="105">
        <f>SUM(Értékelés!I11,Értékelés!I15,Értékelés!I21)</f>
        <v>0</v>
      </c>
      <c r="E20" s="106">
        <f t="shared" si="0"/>
        <v>0</v>
      </c>
      <c r="G20" s="7"/>
      <c r="H20" s="9">
        <f t="shared" si="1"/>
        <v>0</v>
      </c>
      <c r="J20" s="9"/>
      <c r="K20" s="184">
        <f t="shared" ref="K20:K25" si="2">I20-H20</f>
        <v>0</v>
      </c>
      <c r="L20" s="7"/>
      <c r="M20" s="7"/>
      <c r="N20" s="7"/>
      <c r="O20" s="7"/>
      <c r="P20" s="7"/>
      <c r="Q20" s="7"/>
    </row>
    <row r="21" spans="2:17" ht="12.75" hidden="1" customHeight="1" x14ac:dyDescent="0.2">
      <c r="B21" s="104" t="str">
        <f>Validáció!A23</f>
        <v>Gyártás / előállítás</v>
      </c>
      <c r="C21" s="105">
        <f>Értékelés!G23</f>
        <v>20</v>
      </c>
      <c r="D21" s="105">
        <f>SUM(Értékelés!I24,Értékelés!I28,Értékelés!I32,Értékelés!I34,Értékelés!I37,Értékelés!I39,Értékelés!I41)</f>
        <v>0</v>
      </c>
      <c r="E21" s="106">
        <f t="shared" si="0"/>
        <v>0</v>
      </c>
      <c r="G21" s="7"/>
      <c r="H21" s="9">
        <f t="shared" si="1"/>
        <v>0</v>
      </c>
      <c r="J21" s="9"/>
      <c r="K21" s="184">
        <f t="shared" si="2"/>
        <v>0</v>
      </c>
      <c r="L21" s="7"/>
      <c r="M21" s="7"/>
      <c r="N21" s="7"/>
      <c r="O21" s="7"/>
      <c r="P21" s="7"/>
      <c r="Q21" s="7"/>
    </row>
    <row r="22" spans="2:17" ht="12.75" hidden="1" customHeight="1" x14ac:dyDescent="0.2">
      <c r="B22" s="104" t="str">
        <f>Validáció!A44</f>
        <v>Csomagolás / ártalmatlanítás</v>
      </c>
      <c r="C22" s="105">
        <f>Értékelés!G44</f>
        <v>15</v>
      </c>
      <c r="D22" s="105">
        <f>SUM(Értékelés!I45,Értékelés!I48,Értékelés!I50,Értékelés!I52,Értékelés!I54)</f>
        <v>0</v>
      </c>
      <c r="E22" s="106">
        <f t="shared" si="0"/>
        <v>0</v>
      </c>
      <c r="G22" s="7"/>
      <c r="H22" s="9">
        <f t="shared" si="1"/>
        <v>0</v>
      </c>
      <c r="J22" s="9"/>
      <c r="K22" s="184">
        <f t="shared" si="2"/>
        <v>0</v>
      </c>
      <c r="L22" s="7"/>
      <c r="M22" s="7"/>
      <c r="N22" s="7"/>
      <c r="O22" s="7"/>
      <c r="P22" s="7"/>
      <c r="Q22" s="7"/>
    </row>
    <row r="23" spans="2:17" ht="12.75" hidden="1" customHeight="1" x14ac:dyDescent="0.2">
      <c r="B23" s="104" t="str">
        <f>Validáció!A56</f>
        <v>Disztribúció</v>
      </c>
      <c r="C23" s="105">
        <f>Értékelés!G56</f>
        <v>5</v>
      </c>
      <c r="D23" s="105">
        <f>SUM(Értékelés!I57:I61)</f>
        <v>0</v>
      </c>
      <c r="E23" s="106">
        <f t="shared" si="0"/>
        <v>0</v>
      </c>
      <c r="G23" s="7"/>
      <c r="H23" s="9">
        <f t="shared" si="1"/>
        <v>0</v>
      </c>
      <c r="J23" s="9"/>
      <c r="K23" s="184">
        <f t="shared" si="2"/>
        <v>0</v>
      </c>
      <c r="L23" s="7"/>
      <c r="M23" s="7"/>
      <c r="N23" s="7"/>
      <c r="O23" s="7"/>
      <c r="P23" s="7"/>
      <c r="Q23" s="7"/>
    </row>
    <row r="24" spans="2:17" ht="12.75" hidden="1" customHeight="1" x14ac:dyDescent="0.2">
      <c r="B24" s="107" t="str">
        <f>Validáció!A63</f>
        <v>Használati szakasz</v>
      </c>
      <c r="C24" s="112">
        <f>Értékelés!G63</f>
        <v>5</v>
      </c>
      <c r="D24" s="112">
        <f>SUM(Értékelés!I64:I72)</f>
        <v>0</v>
      </c>
      <c r="E24" s="113">
        <f t="shared" si="0"/>
        <v>0</v>
      </c>
      <c r="G24" s="7"/>
      <c r="H24" s="9">
        <f t="shared" si="1"/>
        <v>0</v>
      </c>
      <c r="J24" s="9"/>
      <c r="K24" s="184">
        <f t="shared" si="2"/>
        <v>0</v>
      </c>
      <c r="L24" s="7"/>
      <c r="M24" s="7"/>
      <c r="N24" s="7"/>
      <c r="O24" s="7"/>
      <c r="P24" s="7"/>
      <c r="Q24" s="7"/>
    </row>
    <row r="25" spans="2:17" ht="12.75" hidden="1" customHeight="1" x14ac:dyDescent="0.2">
      <c r="B25" s="108" t="s">
        <v>614</v>
      </c>
      <c r="C25" s="114">
        <f>SUM(C19:C24)</f>
        <v>100</v>
      </c>
      <c r="D25" s="114">
        <f>SUM(D19:D24)</f>
        <v>0</v>
      </c>
      <c r="E25" s="115">
        <f t="shared" si="0"/>
        <v>0</v>
      </c>
      <c r="G25" s="7"/>
      <c r="H25" s="9">
        <f>D25</f>
        <v>0</v>
      </c>
      <c r="J25" s="9"/>
      <c r="K25" s="184">
        <f t="shared" si="2"/>
        <v>0</v>
      </c>
      <c r="L25" s="7"/>
      <c r="M25" s="7"/>
      <c r="N25" s="7"/>
      <c r="O25" s="7"/>
      <c r="P25" s="7"/>
      <c r="Q25" s="7"/>
    </row>
    <row r="26" spans="2:17" ht="12.75" hidden="1" customHeight="1" x14ac:dyDescent="0.2">
      <c r="G26" s="7"/>
      <c r="H26" s="9"/>
      <c r="J26" s="9"/>
      <c r="K26" s="9"/>
      <c r="L26" s="7"/>
      <c r="M26" s="7"/>
      <c r="N26" s="7"/>
      <c r="O26" s="7"/>
      <c r="P26" s="7"/>
      <c r="Q26" s="7"/>
    </row>
    <row r="27" spans="2:17" ht="12.75" hidden="1" customHeight="1" x14ac:dyDescent="0.2">
      <c r="B27" s="3" t="s">
        <v>615</v>
      </c>
      <c r="C27" s="195" t="s">
        <v>10</v>
      </c>
      <c r="D27" s="195"/>
      <c r="G27" s="7"/>
      <c r="J27" s="9"/>
      <c r="K27" s="9"/>
      <c r="L27" s="7"/>
      <c r="M27" s="7"/>
      <c r="N27" s="7"/>
      <c r="O27" s="7"/>
      <c r="P27" s="7"/>
      <c r="Q27" s="7"/>
    </row>
    <row r="28" spans="2:17" hidden="1" x14ac:dyDescent="0.2">
      <c r="G28" s="7"/>
      <c r="H28" s="7"/>
      <c r="I28" s="7"/>
      <c r="J28" s="7"/>
      <c r="K28" s="7"/>
      <c r="L28" s="7"/>
      <c r="M28" s="7"/>
      <c r="N28" s="7"/>
      <c r="O28" s="7"/>
      <c r="P28" s="7"/>
      <c r="Q28" s="7"/>
    </row>
    <row r="29" spans="2:17" hidden="1" x14ac:dyDescent="0.2">
      <c r="G29" s="7"/>
      <c r="H29" s="7"/>
      <c r="I29" s="7"/>
      <c r="J29" s="7"/>
      <c r="K29" s="7"/>
      <c r="L29" s="7"/>
      <c r="M29" s="7"/>
      <c r="N29" s="7"/>
      <c r="O29" s="7"/>
      <c r="P29" s="7"/>
      <c r="Q29" s="7"/>
    </row>
    <row r="30" spans="2:17" hidden="1" x14ac:dyDescent="0.2"/>
    <row r="31" spans="2:17" hidden="1" x14ac:dyDescent="0.2"/>
    <row r="32" spans="2:17" hidden="1" x14ac:dyDescent="0.2"/>
    <row r="33" spans="2:4" hidden="1" x14ac:dyDescent="0.2"/>
    <row r="34" spans="2:4" hidden="1" x14ac:dyDescent="0.2"/>
    <row r="35" spans="2:4" hidden="1" x14ac:dyDescent="0.2">
      <c r="C35" s="199" t="s">
        <v>5</v>
      </c>
      <c r="D35" s="199"/>
    </row>
    <row r="36" spans="2:4" hidden="1" x14ac:dyDescent="0.2">
      <c r="C36" s="192" t="s">
        <v>6</v>
      </c>
      <c r="D36" s="192"/>
    </row>
    <row r="37" spans="2:4" hidden="1" x14ac:dyDescent="0.2">
      <c r="C37" s="192" t="s">
        <v>11</v>
      </c>
      <c r="D37" s="192"/>
    </row>
    <row r="38" spans="2:4" hidden="1" x14ac:dyDescent="0.2">
      <c r="C38" s="192" t="s">
        <v>12</v>
      </c>
      <c r="D38" s="192"/>
    </row>
    <row r="39" spans="2:4" hidden="1" x14ac:dyDescent="0.2">
      <c r="C39" s="192" t="s">
        <v>13</v>
      </c>
      <c r="D39" s="192"/>
    </row>
    <row r="40" spans="2:4" hidden="1" x14ac:dyDescent="0.2">
      <c r="C40" s="194" t="s">
        <v>7</v>
      </c>
      <c r="D40" s="194"/>
    </row>
    <row r="41" spans="2:4" hidden="1" x14ac:dyDescent="0.2"/>
    <row r="42" spans="2:4" hidden="1" x14ac:dyDescent="0.2">
      <c r="B42" s="3" t="s">
        <v>616</v>
      </c>
      <c r="C42" s="183">
        <v>46296</v>
      </c>
    </row>
  </sheetData>
  <sheetProtection algorithmName="SHA-512" hashValue="BZvVL4u9uYfMJTH3ARpCvdHWngmCoqKuVGXz3OIJ4IPF603R3mFNuJot2h7BIH8QTh1pdbKUaR+UvjODXxl3Ow==" saltValue="vqclMAlByhPEt4lNYPeuBg==" spinCount="100000" sheet="1" objects="1" scenarios="1" selectLockedCells="1"/>
  <mergeCells count="17">
    <mergeCell ref="C35:D35"/>
    <mergeCell ref="C36:D36"/>
    <mergeCell ref="J7:L7"/>
    <mergeCell ref="C37:D37"/>
    <mergeCell ref="C38:D38"/>
    <mergeCell ref="C40:D40"/>
    <mergeCell ref="C12:E12"/>
    <mergeCell ref="C7:E7"/>
    <mergeCell ref="C8:E8"/>
    <mergeCell ref="C9:E9"/>
    <mergeCell ref="C10:E10"/>
    <mergeCell ref="C11:E11"/>
    <mergeCell ref="C27:D27"/>
    <mergeCell ref="C13:E13"/>
    <mergeCell ref="C14:E14"/>
    <mergeCell ref="B16:E16"/>
    <mergeCell ref="C39:D39"/>
  </mergeCells>
  <hyperlinks>
    <hyperlink ref="C40" r:id="rId1" xr:uid="{00000000-0004-0000-0200-000000000000}"/>
  </hyperlinks>
  <pageMargins left="0.7" right="0.7" top="0.75" bottom="0.75" header="0.3" footer="0.3"/>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82"/>
  <sheetViews>
    <sheetView topLeftCell="B1" zoomScale="70" zoomScaleNormal="70" workbookViewId="0">
      <pane ySplit="1" topLeftCell="A2" activePane="bottomLeft" state="frozen"/>
      <selection pane="bottomLeft" activeCell="E8" sqref="E8"/>
    </sheetView>
  </sheetViews>
  <sheetFormatPr defaultColWidth="9.140625" defaultRowHeight="14.25" x14ac:dyDescent="0.25"/>
  <cols>
    <col min="1" max="1" width="14.5703125" style="12" customWidth="1"/>
    <col min="2" max="2" width="65.140625" style="12" customWidth="1"/>
    <col min="3" max="3" width="76" style="4" customWidth="1"/>
    <col min="4" max="4" width="55.5703125" style="22" customWidth="1"/>
    <col min="5" max="5" width="51.5703125" style="22" customWidth="1"/>
    <col min="6" max="6" width="11.5703125" style="4" customWidth="1"/>
    <col min="7" max="7" width="11.140625" style="4" customWidth="1"/>
    <col min="8" max="16384" width="9.140625" style="4"/>
  </cols>
  <sheetData>
    <row r="1" spans="1:8" s="99" customFormat="1" ht="75" x14ac:dyDescent="0.25">
      <c r="A1" s="84" t="s">
        <v>302</v>
      </c>
      <c r="B1" s="84" t="s">
        <v>303</v>
      </c>
      <c r="C1" s="139" t="s">
        <v>304</v>
      </c>
      <c r="D1" s="118" t="s">
        <v>305</v>
      </c>
      <c r="E1" s="116" t="s">
        <v>306</v>
      </c>
      <c r="F1" s="116" t="s">
        <v>307</v>
      </c>
      <c r="G1" s="116" t="s">
        <v>308</v>
      </c>
    </row>
    <row r="2" spans="1:8" ht="15" x14ac:dyDescent="0.25">
      <c r="A2" s="82"/>
      <c r="B2" s="82"/>
      <c r="C2" s="248"/>
      <c r="D2" s="249"/>
      <c r="E2" s="250"/>
      <c r="F2" s="14"/>
      <c r="G2" s="15"/>
      <c r="H2" s="11"/>
    </row>
    <row r="3" spans="1:8" s="11" customFormat="1" ht="15.95" customHeight="1" x14ac:dyDescent="0.25">
      <c r="A3" s="120" t="s">
        <v>309</v>
      </c>
      <c r="B3" s="121"/>
      <c r="C3" s="251"/>
      <c r="D3" s="252"/>
      <c r="E3" s="253"/>
      <c r="F3" s="20">
        <v>25</v>
      </c>
      <c r="G3" s="21"/>
    </row>
    <row r="4" spans="1:8" x14ac:dyDescent="0.25">
      <c r="A4" s="66" t="s">
        <v>310</v>
      </c>
      <c r="B4" s="67" t="s">
        <v>311</v>
      </c>
      <c r="C4" s="254"/>
      <c r="D4" s="255"/>
      <c r="E4" s="256"/>
      <c r="F4" s="14"/>
      <c r="G4" s="1"/>
      <c r="H4" s="11"/>
    </row>
    <row r="5" spans="1:8" x14ac:dyDescent="0.25">
      <c r="A5" s="69"/>
      <c r="B5" s="67"/>
      <c r="C5" s="257"/>
      <c r="D5" s="258"/>
      <c r="E5" s="256"/>
      <c r="F5" s="14"/>
      <c r="G5" s="1"/>
      <c r="H5" s="11"/>
    </row>
    <row r="6" spans="1:8" ht="107.45" customHeight="1" x14ac:dyDescent="0.25">
      <c r="A6" s="66" t="s">
        <v>312</v>
      </c>
      <c r="B6" s="67" t="s">
        <v>313</v>
      </c>
      <c r="C6" s="259" t="s">
        <v>607</v>
      </c>
      <c r="D6" s="255"/>
      <c r="E6" s="256"/>
      <c r="F6" s="43"/>
      <c r="G6" s="1">
        <v>12.5</v>
      </c>
      <c r="H6" s="11"/>
    </row>
    <row r="7" spans="1:8" x14ac:dyDescent="0.25">
      <c r="A7" s="66"/>
      <c r="B7" s="67"/>
      <c r="C7" s="257"/>
      <c r="D7" s="258"/>
      <c r="E7" s="256"/>
      <c r="F7" s="14"/>
      <c r="G7" s="1"/>
      <c r="H7" s="11"/>
    </row>
    <row r="8" spans="1:8" ht="228" customHeight="1" x14ac:dyDescent="0.25">
      <c r="A8" s="66" t="s">
        <v>314</v>
      </c>
      <c r="B8" s="168" t="s">
        <v>599</v>
      </c>
      <c r="C8" s="259" t="s">
        <v>608</v>
      </c>
      <c r="D8" s="255"/>
      <c r="E8" s="256" t="s">
        <v>315</v>
      </c>
      <c r="F8" s="43"/>
      <c r="G8" s="219">
        <v>12.5</v>
      </c>
      <c r="H8" s="11"/>
    </row>
    <row r="9" spans="1:8" ht="38.450000000000003" customHeight="1" x14ac:dyDescent="0.25">
      <c r="A9" s="66" t="s">
        <v>316</v>
      </c>
      <c r="B9" s="168" t="s">
        <v>600</v>
      </c>
      <c r="C9" s="254"/>
      <c r="D9" s="260"/>
      <c r="E9" s="256" t="s">
        <v>317</v>
      </c>
      <c r="F9" s="14"/>
      <c r="G9" s="219"/>
      <c r="H9" s="11"/>
    </row>
    <row r="10" spans="1:8" ht="15" x14ac:dyDescent="0.25">
      <c r="A10" s="120" t="s">
        <v>318</v>
      </c>
      <c r="B10" s="121"/>
      <c r="C10" s="251"/>
      <c r="D10" s="252"/>
      <c r="E10" s="253"/>
      <c r="F10" s="20">
        <v>30</v>
      </c>
      <c r="G10" s="21"/>
      <c r="H10" s="11"/>
    </row>
    <row r="11" spans="1:8" ht="79.349999999999994" customHeight="1" x14ac:dyDescent="0.25">
      <c r="A11" s="66" t="s">
        <v>319</v>
      </c>
      <c r="B11" s="168" t="s">
        <v>601</v>
      </c>
      <c r="C11" s="254"/>
      <c r="D11" s="261" t="s">
        <v>320</v>
      </c>
      <c r="E11" s="256" t="s">
        <v>321</v>
      </c>
      <c r="F11" s="221"/>
      <c r="G11" s="219">
        <v>15</v>
      </c>
      <c r="H11" s="11"/>
    </row>
    <row r="12" spans="1:8" x14ac:dyDescent="0.25">
      <c r="A12" s="66"/>
      <c r="B12" s="67"/>
      <c r="C12" s="262"/>
      <c r="D12" s="263"/>
      <c r="E12" s="256"/>
      <c r="F12" s="221"/>
      <c r="G12" s="219"/>
      <c r="H12" s="11"/>
    </row>
    <row r="13" spans="1:8" s="11" customFormat="1" ht="83.45" customHeight="1" x14ac:dyDescent="0.25">
      <c r="A13" s="66" t="s">
        <v>322</v>
      </c>
      <c r="B13" s="169" t="s">
        <v>606</v>
      </c>
      <c r="C13" s="254"/>
      <c r="D13" s="261" t="s">
        <v>605</v>
      </c>
      <c r="E13" s="256" t="s">
        <v>321</v>
      </c>
      <c r="F13" s="221"/>
      <c r="G13" s="219"/>
    </row>
    <row r="14" spans="1:8" s="11" customFormat="1" ht="15" x14ac:dyDescent="0.25">
      <c r="A14" s="72"/>
      <c r="B14" s="72"/>
      <c r="C14" s="264"/>
      <c r="D14" s="265"/>
      <c r="E14" s="266"/>
      <c r="F14" s="37"/>
      <c r="G14" s="38"/>
    </row>
    <row r="15" spans="1:8" s="11" customFormat="1" ht="28.5" x14ac:dyDescent="0.25">
      <c r="A15" s="66" t="s">
        <v>323</v>
      </c>
      <c r="B15" s="67" t="s">
        <v>324</v>
      </c>
      <c r="C15" s="264"/>
      <c r="D15" s="267"/>
      <c r="E15" s="266"/>
      <c r="F15" s="37"/>
      <c r="G15" s="219">
        <v>7.5</v>
      </c>
    </row>
    <row r="16" spans="1:8" s="11" customFormat="1" ht="28.5" x14ac:dyDescent="0.25">
      <c r="A16" s="66" t="s">
        <v>325</v>
      </c>
      <c r="B16" s="67" t="s">
        <v>326</v>
      </c>
      <c r="C16" s="254"/>
      <c r="D16" s="260"/>
      <c r="E16" s="266"/>
      <c r="F16" s="43"/>
      <c r="G16" s="219"/>
    </row>
    <row r="17" spans="1:8" s="11" customFormat="1" x14ac:dyDescent="0.25">
      <c r="A17" s="73"/>
      <c r="B17" s="66" t="s">
        <v>327</v>
      </c>
      <c r="C17" s="262"/>
      <c r="D17" s="267"/>
      <c r="E17" s="266"/>
      <c r="F17" s="37"/>
      <c r="G17" s="219"/>
    </row>
    <row r="18" spans="1:8" s="11" customFormat="1" ht="28.5" x14ac:dyDescent="0.25">
      <c r="A18" s="66" t="s">
        <v>328</v>
      </c>
      <c r="B18" s="67" t="s">
        <v>329</v>
      </c>
      <c r="C18" s="254"/>
      <c r="D18" s="260"/>
      <c r="E18" s="266"/>
      <c r="F18" s="37"/>
      <c r="G18" s="219"/>
    </row>
    <row r="19" spans="1:8" x14ac:dyDescent="0.25">
      <c r="A19" s="66"/>
      <c r="B19" s="67" t="s">
        <v>330</v>
      </c>
      <c r="C19" s="262"/>
      <c r="D19" s="255"/>
      <c r="E19" s="256"/>
      <c r="F19" s="14"/>
      <c r="G19" s="219"/>
      <c r="H19" s="11"/>
    </row>
    <row r="20" spans="1:8" x14ac:dyDescent="0.25">
      <c r="A20" s="66"/>
      <c r="B20" s="67"/>
      <c r="C20" s="262"/>
      <c r="D20" s="260"/>
      <c r="E20" s="256"/>
      <c r="F20" s="14"/>
      <c r="G20" s="1"/>
      <c r="H20" s="11"/>
    </row>
    <row r="21" spans="1:8" ht="109.7" customHeight="1" x14ac:dyDescent="0.25">
      <c r="A21" s="69" t="s">
        <v>331</v>
      </c>
      <c r="B21" s="67" t="s">
        <v>332</v>
      </c>
      <c r="C21" s="268" t="s">
        <v>609</v>
      </c>
      <c r="D21" s="255"/>
      <c r="E21" s="256"/>
      <c r="F21" s="42"/>
      <c r="G21" s="1">
        <v>7.5</v>
      </c>
      <c r="H21" s="11"/>
    </row>
    <row r="22" spans="1:8" x14ac:dyDescent="0.25">
      <c r="A22" s="66"/>
      <c r="B22" s="66"/>
      <c r="C22" s="262"/>
      <c r="D22" s="260"/>
      <c r="E22" s="256"/>
      <c r="F22" s="16"/>
      <c r="G22" s="1"/>
      <c r="H22" s="11"/>
    </row>
    <row r="23" spans="1:8" ht="15" x14ac:dyDescent="0.25">
      <c r="A23" s="120" t="s">
        <v>333</v>
      </c>
      <c r="B23" s="121"/>
      <c r="C23" s="251"/>
      <c r="D23" s="252"/>
      <c r="E23" s="253"/>
      <c r="F23" s="20">
        <v>20</v>
      </c>
      <c r="G23" s="21"/>
      <c r="H23" s="11"/>
    </row>
    <row r="24" spans="1:8" ht="28.5" x14ac:dyDescent="0.25">
      <c r="A24" s="69" t="s">
        <v>334</v>
      </c>
      <c r="B24" s="67" t="s">
        <v>335</v>
      </c>
      <c r="C24" s="269"/>
      <c r="D24" s="263"/>
      <c r="E24" s="270"/>
      <c r="F24" s="220"/>
      <c r="G24" s="219">
        <v>3</v>
      </c>
      <c r="H24" s="11"/>
    </row>
    <row r="25" spans="1:8" ht="28.5" x14ac:dyDescent="0.25">
      <c r="A25" s="69" t="s">
        <v>336</v>
      </c>
      <c r="B25" s="67" t="s">
        <v>337</v>
      </c>
      <c r="C25" s="269"/>
      <c r="D25" s="263"/>
      <c r="E25" s="270"/>
      <c r="F25" s="220"/>
      <c r="G25" s="219"/>
      <c r="H25" s="11"/>
    </row>
    <row r="26" spans="1:8" s="11" customFormat="1" ht="28.5" x14ac:dyDescent="0.25">
      <c r="A26" s="69"/>
      <c r="B26" s="71" t="s">
        <v>338</v>
      </c>
      <c r="C26" s="262"/>
      <c r="D26" s="271"/>
      <c r="E26" s="270"/>
      <c r="F26" s="220"/>
      <c r="G26" s="219"/>
    </row>
    <row r="27" spans="1:8" x14ac:dyDescent="0.25">
      <c r="A27" s="69"/>
      <c r="B27" s="67"/>
      <c r="C27" s="260"/>
      <c r="D27" s="260"/>
      <c r="E27" s="270"/>
      <c r="F27" s="2"/>
      <c r="G27" s="1"/>
      <c r="H27" s="11"/>
    </row>
    <row r="28" spans="1:8" ht="45" x14ac:dyDescent="0.25">
      <c r="A28" s="69" t="s">
        <v>339</v>
      </c>
      <c r="B28" s="71" t="s">
        <v>340</v>
      </c>
      <c r="C28" s="260"/>
      <c r="D28" s="261" t="s">
        <v>341</v>
      </c>
      <c r="E28" s="272"/>
      <c r="F28" s="220"/>
      <c r="G28" s="219">
        <v>5</v>
      </c>
      <c r="H28" s="11"/>
    </row>
    <row r="29" spans="1:8" ht="47.45" customHeight="1" x14ac:dyDescent="0.25">
      <c r="A29" s="69" t="s">
        <v>342</v>
      </c>
      <c r="B29" s="71" t="s">
        <v>343</v>
      </c>
      <c r="C29" s="260"/>
      <c r="D29" s="261" t="s">
        <v>344</v>
      </c>
      <c r="E29" s="272"/>
      <c r="F29" s="220"/>
      <c r="G29" s="219"/>
      <c r="H29" s="11"/>
    </row>
    <row r="30" spans="1:8" ht="30" x14ac:dyDescent="0.25">
      <c r="A30" s="69" t="s">
        <v>345</v>
      </c>
      <c r="B30" s="71" t="s">
        <v>346</v>
      </c>
      <c r="C30" s="273"/>
      <c r="D30" s="261" t="s">
        <v>620</v>
      </c>
      <c r="E30" s="272"/>
      <c r="F30" s="220"/>
      <c r="G30" s="219"/>
      <c r="H30" s="11"/>
    </row>
    <row r="31" spans="1:8" x14ac:dyDescent="0.25">
      <c r="A31" s="69"/>
      <c r="B31" s="71"/>
      <c r="C31" s="260"/>
      <c r="D31" s="260"/>
      <c r="E31" s="256"/>
      <c r="F31" s="2"/>
      <c r="G31" s="1"/>
      <c r="H31" s="11"/>
    </row>
    <row r="32" spans="1:8" ht="79.7" customHeight="1" x14ac:dyDescent="0.25">
      <c r="A32" s="69" t="s">
        <v>347</v>
      </c>
      <c r="B32" s="67" t="s">
        <v>348</v>
      </c>
      <c r="C32" s="254"/>
      <c r="D32" s="274"/>
      <c r="E32" s="270"/>
      <c r="F32" s="2"/>
      <c r="G32" s="1">
        <v>2</v>
      </c>
      <c r="H32" s="11"/>
    </row>
    <row r="33" spans="1:8" ht="32.450000000000003" customHeight="1" x14ac:dyDescent="0.25">
      <c r="A33" s="69"/>
      <c r="B33" s="67" t="s">
        <v>349</v>
      </c>
      <c r="C33" s="260"/>
      <c r="D33" s="271"/>
      <c r="E33" s="270"/>
      <c r="F33" s="2"/>
      <c r="G33" s="1"/>
      <c r="H33" s="11"/>
    </row>
    <row r="34" spans="1:8" ht="70.349999999999994" customHeight="1" x14ac:dyDescent="0.25">
      <c r="A34" s="69" t="s">
        <v>350</v>
      </c>
      <c r="B34" s="67" t="s">
        <v>351</v>
      </c>
      <c r="C34" s="254"/>
      <c r="D34" s="274"/>
      <c r="E34" s="272"/>
      <c r="F34" s="2"/>
      <c r="G34" s="1">
        <v>2</v>
      </c>
      <c r="H34" s="11"/>
    </row>
    <row r="35" spans="1:8" x14ac:dyDescent="0.25">
      <c r="A35" s="69"/>
      <c r="B35" s="67" t="s">
        <v>349</v>
      </c>
      <c r="C35" s="260"/>
      <c r="D35" s="271"/>
      <c r="E35" s="270"/>
      <c r="F35" s="2"/>
      <c r="G35" s="1"/>
      <c r="H35" s="11"/>
    </row>
    <row r="36" spans="1:8" x14ac:dyDescent="0.25">
      <c r="A36" s="69"/>
      <c r="B36" s="67"/>
      <c r="C36" s="260"/>
      <c r="D36" s="263"/>
      <c r="E36" s="270"/>
      <c r="F36" s="2"/>
      <c r="G36" s="1"/>
      <c r="H36" s="11"/>
    </row>
    <row r="37" spans="1:8" ht="91.7" customHeight="1" x14ac:dyDescent="0.25">
      <c r="A37" s="69" t="s">
        <v>352</v>
      </c>
      <c r="B37" s="168" t="s">
        <v>353</v>
      </c>
      <c r="C37" s="254"/>
      <c r="D37" s="274"/>
      <c r="E37" s="270"/>
      <c r="F37" s="2"/>
      <c r="G37" s="1">
        <v>2</v>
      </c>
      <c r="H37" s="11"/>
    </row>
    <row r="38" spans="1:8" ht="28.7" customHeight="1" x14ac:dyDescent="0.25">
      <c r="A38" s="69"/>
      <c r="B38" s="67" t="s">
        <v>349</v>
      </c>
      <c r="C38" s="260"/>
      <c r="D38" s="271"/>
      <c r="E38" s="270"/>
      <c r="F38" s="2"/>
      <c r="G38" s="1"/>
      <c r="H38" s="11"/>
    </row>
    <row r="39" spans="1:8" ht="64.7" customHeight="1" x14ac:dyDescent="0.25">
      <c r="A39" s="69" t="s">
        <v>354</v>
      </c>
      <c r="B39" s="67" t="s">
        <v>355</v>
      </c>
      <c r="C39" s="254"/>
      <c r="D39" s="274"/>
      <c r="E39" s="270"/>
      <c r="F39" s="2"/>
      <c r="G39" s="1">
        <v>2</v>
      </c>
      <c r="H39" s="11"/>
    </row>
    <row r="40" spans="1:8" ht="27.95" customHeight="1" x14ac:dyDescent="0.25">
      <c r="A40" s="69"/>
      <c r="B40" s="67" t="s">
        <v>349</v>
      </c>
      <c r="C40" s="260"/>
      <c r="D40" s="271"/>
      <c r="E40" s="270"/>
      <c r="F40" s="2"/>
      <c r="G40" s="1"/>
      <c r="H40" s="11"/>
    </row>
    <row r="41" spans="1:8" ht="52.7" customHeight="1" x14ac:dyDescent="0.25">
      <c r="A41" s="69" t="s">
        <v>356</v>
      </c>
      <c r="B41" s="168" t="s">
        <v>602</v>
      </c>
      <c r="C41" s="254"/>
      <c r="D41" s="275"/>
      <c r="E41" s="272" t="s">
        <v>357</v>
      </c>
      <c r="F41" s="220"/>
      <c r="G41" s="219">
        <v>4</v>
      </c>
      <c r="H41" s="11"/>
    </row>
    <row r="42" spans="1:8" x14ac:dyDescent="0.25">
      <c r="A42" s="67" t="s">
        <v>358</v>
      </c>
      <c r="B42" s="67" t="s">
        <v>359</v>
      </c>
      <c r="C42" s="263"/>
      <c r="D42" s="271"/>
      <c r="E42" s="272"/>
      <c r="F42" s="220"/>
      <c r="G42" s="219"/>
      <c r="H42" s="11"/>
    </row>
    <row r="43" spans="1:8" x14ac:dyDescent="0.25">
      <c r="A43" s="67" t="s">
        <v>360</v>
      </c>
      <c r="B43" s="67" t="s">
        <v>361</v>
      </c>
      <c r="C43" s="254"/>
      <c r="D43" s="271"/>
      <c r="E43" s="272"/>
      <c r="F43" s="220"/>
      <c r="G43" s="219"/>
      <c r="H43" s="11"/>
    </row>
    <row r="44" spans="1:8" ht="15" x14ac:dyDescent="0.25">
      <c r="A44" s="120" t="s">
        <v>362</v>
      </c>
      <c r="B44" s="121"/>
      <c r="C44" s="251"/>
      <c r="D44" s="252"/>
      <c r="E44" s="253"/>
      <c r="F44" s="20">
        <v>15</v>
      </c>
      <c r="G44" s="21"/>
      <c r="H44" s="11"/>
    </row>
    <row r="45" spans="1:8" ht="126" customHeight="1" x14ac:dyDescent="0.25">
      <c r="A45" s="69" t="s">
        <v>363</v>
      </c>
      <c r="B45" s="67" t="s">
        <v>364</v>
      </c>
      <c r="C45" s="268" t="s">
        <v>610</v>
      </c>
      <c r="D45" s="263"/>
      <c r="E45" s="256"/>
      <c r="F45" s="220"/>
      <c r="G45" s="219">
        <v>7.5</v>
      </c>
      <c r="H45" s="11"/>
    </row>
    <row r="46" spans="1:8" x14ac:dyDescent="0.25">
      <c r="A46" s="69"/>
      <c r="B46" s="67" t="s">
        <v>365</v>
      </c>
      <c r="C46" s="260"/>
      <c r="D46" s="271"/>
      <c r="E46" s="256"/>
      <c r="F46" s="220"/>
      <c r="G46" s="219"/>
      <c r="H46" s="11"/>
    </row>
    <row r="47" spans="1:8" x14ac:dyDescent="0.25">
      <c r="A47" s="69"/>
      <c r="B47" s="67"/>
      <c r="C47" s="260"/>
      <c r="D47" s="263"/>
      <c r="E47" s="256"/>
      <c r="F47" s="2"/>
      <c r="G47" s="1"/>
      <c r="H47" s="11"/>
    </row>
    <row r="48" spans="1:8" s="11" customFormat="1" ht="42.75" x14ac:dyDescent="0.25">
      <c r="A48" s="69" t="s">
        <v>366</v>
      </c>
      <c r="B48" s="67" t="s">
        <v>367</v>
      </c>
      <c r="C48" s="254"/>
      <c r="D48" s="271"/>
      <c r="E48" s="266"/>
      <c r="F48" s="2"/>
      <c r="G48" s="1">
        <v>1.5</v>
      </c>
    </row>
    <row r="49" spans="1:8" x14ac:dyDescent="0.25">
      <c r="A49" s="69"/>
      <c r="B49" s="67"/>
      <c r="C49" s="260"/>
      <c r="D49" s="263"/>
      <c r="E49" s="256"/>
      <c r="F49" s="2"/>
      <c r="G49" s="15"/>
      <c r="H49" s="11"/>
    </row>
    <row r="50" spans="1:8" ht="30" x14ac:dyDescent="0.25">
      <c r="A50" s="69" t="s">
        <v>368</v>
      </c>
      <c r="B50" s="67" t="s">
        <v>369</v>
      </c>
      <c r="C50" s="273"/>
      <c r="D50" s="261" t="s">
        <v>621</v>
      </c>
      <c r="E50" s="256"/>
      <c r="F50" s="2"/>
      <c r="G50" s="1">
        <v>1.5</v>
      </c>
      <c r="H50" s="11"/>
    </row>
    <row r="51" spans="1:8" x14ac:dyDescent="0.25">
      <c r="A51" s="69"/>
      <c r="B51" s="67"/>
      <c r="C51" s="260"/>
      <c r="D51" s="263"/>
      <c r="E51" s="256"/>
      <c r="F51" s="2"/>
      <c r="G51" s="15"/>
      <c r="H51" s="11"/>
    </row>
    <row r="52" spans="1:8" ht="42.75" x14ac:dyDescent="0.25">
      <c r="A52" s="69" t="s">
        <v>370</v>
      </c>
      <c r="B52" s="67" t="s">
        <v>371</v>
      </c>
      <c r="C52" s="254"/>
      <c r="D52" s="263"/>
      <c r="E52" s="256"/>
      <c r="F52" s="2"/>
      <c r="G52" s="219">
        <v>3</v>
      </c>
      <c r="H52" s="11"/>
    </row>
    <row r="53" spans="1:8" x14ac:dyDescent="0.25">
      <c r="A53" s="69"/>
      <c r="B53" s="67" t="s">
        <v>372</v>
      </c>
      <c r="C53" s="260"/>
      <c r="D53" s="271"/>
      <c r="E53" s="256"/>
      <c r="F53" s="2"/>
      <c r="G53" s="219"/>
      <c r="H53" s="11"/>
    </row>
    <row r="54" spans="1:8" ht="102" customHeight="1" x14ac:dyDescent="0.25">
      <c r="A54" s="69" t="s">
        <v>373</v>
      </c>
      <c r="B54" s="67" t="s">
        <v>374</v>
      </c>
      <c r="C54" s="268" t="s">
        <v>611</v>
      </c>
      <c r="D54" s="271"/>
      <c r="E54" s="256"/>
      <c r="F54" s="2"/>
      <c r="G54" s="219">
        <v>1.5</v>
      </c>
      <c r="H54" s="11"/>
    </row>
    <row r="55" spans="1:8" x14ac:dyDescent="0.25">
      <c r="A55" s="66"/>
      <c r="B55" s="66"/>
      <c r="C55" s="262"/>
      <c r="D55" s="260"/>
      <c r="E55" s="256"/>
      <c r="F55" s="16"/>
      <c r="G55" s="219"/>
      <c r="H55" s="11"/>
    </row>
    <row r="56" spans="1:8" ht="15" x14ac:dyDescent="0.25">
      <c r="A56" s="120" t="s">
        <v>375</v>
      </c>
      <c r="B56" s="121"/>
      <c r="C56" s="251"/>
      <c r="D56" s="252"/>
      <c r="E56" s="253"/>
      <c r="F56" s="20">
        <v>5</v>
      </c>
      <c r="G56" s="21"/>
      <c r="H56" s="11"/>
    </row>
    <row r="57" spans="1:8" ht="28.5" x14ac:dyDescent="0.25">
      <c r="A57" s="69" t="s">
        <v>376</v>
      </c>
      <c r="B57" s="67" t="s">
        <v>377</v>
      </c>
      <c r="C57" s="262"/>
      <c r="D57" s="271"/>
      <c r="E57" s="256"/>
      <c r="F57" s="42"/>
      <c r="G57" s="1">
        <v>1.25</v>
      </c>
      <c r="H57" s="11"/>
    </row>
    <row r="58" spans="1:8" x14ac:dyDescent="0.25">
      <c r="A58" s="69"/>
      <c r="B58" s="75"/>
      <c r="C58" s="276"/>
      <c r="D58" s="263"/>
      <c r="E58" s="256"/>
      <c r="F58" s="16"/>
      <c r="G58" s="1"/>
      <c r="H58" s="11"/>
    </row>
    <row r="59" spans="1:8" s="11" customFormat="1" ht="28.5" x14ac:dyDescent="0.25">
      <c r="A59" s="69" t="s">
        <v>378</v>
      </c>
      <c r="B59" s="67" t="s">
        <v>379</v>
      </c>
      <c r="C59" s="269"/>
      <c r="D59" s="263"/>
      <c r="E59" s="256"/>
      <c r="F59" s="42"/>
      <c r="G59" s="1">
        <v>1.25</v>
      </c>
    </row>
    <row r="60" spans="1:8" x14ac:dyDescent="0.25">
      <c r="A60" s="69"/>
      <c r="B60" s="67"/>
      <c r="C60" s="260"/>
      <c r="D60" s="263"/>
      <c r="E60" s="256"/>
      <c r="F60" s="16"/>
      <c r="G60" s="1"/>
      <c r="H60" s="11"/>
    </row>
    <row r="61" spans="1:8" ht="98.45" customHeight="1" x14ac:dyDescent="0.25">
      <c r="A61" s="69" t="s">
        <v>380</v>
      </c>
      <c r="B61" s="67" t="s">
        <v>381</v>
      </c>
      <c r="C61" s="268" t="s">
        <v>609</v>
      </c>
      <c r="D61" s="271"/>
      <c r="E61" s="256"/>
      <c r="F61" s="42"/>
      <c r="G61" s="1">
        <v>2.5</v>
      </c>
      <c r="H61" s="11"/>
    </row>
    <row r="62" spans="1:8" x14ac:dyDescent="0.25">
      <c r="A62" s="66"/>
      <c r="B62" s="66"/>
      <c r="C62" s="262"/>
      <c r="D62" s="260"/>
      <c r="E62" s="256"/>
      <c r="F62" s="16"/>
      <c r="G62" s="1"/>
      <c r="H62" s="11"/>
    </row>
    <row r="63" spans="1:8" ht="15" x14ac:dyDescent="0.25">
      <c r="A63" s="120" t="s">
        <v>382</v>
      </c>
      <c r="B63" s="121"/>
      <c r="C63" s="251"/>
      <c r="D63" s="252"/>
      <c r="E63" s="253"/>
      <c r="F63" s="20">
        <v>5</v>
      </c>
      <c r="G63" s="21"/>
      <c r="H63" s="11"/>
    </row>
    <row r="64" spans="1:8" ht="109.35" customHeight="1" x14ac:dyDescent="0.25">
      <c r="A64" s="66" t="s">
        <v>383</v>
      </c>
      <c r="B64" s="77" t="s">
        <v>384</v>
      </c>
      <c r="C64" s="268" t="s">
        <v>612</v>
      </c>
      <c r="D64" s="255"/>
      <c r="E64" s="256"/>
      <c r="F64" s="42"/>
      <c r="G64" s="1">
        <v>1</v>
      </c>
      <c r="H64" s="11"/>
    </row>
    <row r="65" spans="1:11" x14ac:dyDescent="0.25">
      <c r="A65" s="66"/>
      <c r="B65" s="66"/>
      <c r="C65" s="262"/>
      <c r="D65" s="260"/>
      <c r="E65" s="256"/>
      <c r="F65" s="16"/>
      <c r="G65" s="1"/>
      <c r="H65" s="11"/>
    </row>
    <row r="66" spans="1:11" ht="54.6" customHeight="1" x14ac:dyDescent="0.25">
      <c r="A66" s="66" t="s">
        <v>385</v>
      </c>
      <c r="B66" s="77" t="s">
        <v>386</v>
      </c>
      <c r="C66" s="269"/>
      <c r="D66" s="260"/>
      <c r="E66" s="256"/>
      <c r="F66" s="42"/>
      <c r="G66" s="1">
        <v>1</v>
      </c>
      <c r="H66" s="11"/>
    </row>
    <row r="67" spans="1:11" ht="44.45" customHeight="1" x14ac:dyDescent="0.25">
      <c r="A67" s="66"/>
      <c r="B67" s="77" t="s">
        <v>387</v>
      </c>
      <c r="C67" s="262"/>
      <c r="D67" s="255"/>
      <c r="E67" s="256"/>
      <c r="F67" s="14"/>
      <c r="G67" s="1"/>
      <c r="H67" s="11"/>
    </row>
    <row r="68" spans="1:11" ht="53.25" customHeight="1" x14ac:dyDescent="0.25">
      <c r="A68" s="66" t="s">
        <v>388</v>
      </c>
      <c r="B68" s="77" t="s">
        <v>389</v>
      </c>
      <c r="C68" s="269"/>
      <c r="D68" s="255"/>
      <c r="E68" s="256"/>
      <c r="F68" s="42"/>
      <c r="G68" s="1">
        <v>1</v>
      </c>
      <c r="H68" s="11"/>
    </row>
    <row r="69" spans="1:11" x14ac:dyDescent="0.25">
      <c r="A69" s="66"/>
      <c r="B69" s="66"/>
      <c r="C69" s="262"/>
      <c r="D69" s="260"/>
      <c r="E69" s="256"/>
      <c r="F69" s="14"/>
      <c r="G69" s="1"/>
      <c r="H69" s="11"/>
    </row>
    <row r="70" spans="1:11" ht="28.5" x14ac:dyDescent="0.25">
      <c r="A70" s="66" t="s">
        <v>390</v>
      </c>
      <c r="B70" s="77" t="s">
        <v>391</v>
      </c>
      <c r="C70" s="269"/>
      <c r="D70" s="255"/>
      <c r="E70" s="256"/>
      <c r="F70" s="42"/>
      <c r="G70" s="1">
        <v>1</v>
      </c>
      <c r="H70" s="11"/>
    </row>
    <row r="71" spans="1:11" x14ac:dyDescent="0.25">
      <c r="A71" s="66"/>
      <c r="B71" s="66"/>
      <c r="C71" s="262"/>
      <c r="D71" s="260"/>
      <c r="E71" s="256"/>
      <c r="F71" s="14"/>
      <c r="G71" s="1"/>
      <c r="H71" s="11"/>
    </row>
    <row r="72" spans="1:11" ht="28.5" x14ac:dyDescent="0.25">
      <c r="A72" s="66" t="s">
        <v>392</v>
      </c>
      <c r="B72" s="77" t="s">
        <v>393</v>
      </c>
      <c r="C72" s="269"/>
      <c r="D72" s="255"/>
      <c r="E72" s="256"/>
      <c r="F72" s="42"/>
      <c r="G72" s="1">
        <v>1</v>
      </c>
      <c r="H72" s="11"/>
    </row>
    <row r="73" spans="1:11" x14ac:dyDescent="0.25">
      <c r="A73" s="78"/>
      <c r="B73" s="78"/>
      <c r="C73" s="277"/>
      <c r="D73" s="278"/>
      <c r="E73" s="279"/>
      <c r="F73" s="18"/>
      <c r="G73" s="19"/>
      <c r="H73" s="11"/>
    </row>
    <row r="74" spans="1:11" s="11" customFormat="1" ht="15.95" customHeight="1" x14ac:dyDescent="0.25">
      <c r="A74" s="30"/>
      <c r="B74" s="30"/>
      <c r="C74" s="4"/>
      <c r="D74" s="32"/>
      <c r="E74" s="32"/>
      <c r="F74" s="27" t="s">
        <v>394</v>
      </c>
      <c r="G74" s="31">
        <f>SUM(G2:G73)</f>
        <v>100</v>
      </c>
    </row>
    <row r="75" spans="1:11" x14ac:dyDescent="0.25">
      <c r="A75" s="30"/>
      <c r="B75" s="30"/>
      <c r="D75" s="32"/>
      <c r="E75" s="32"/>
      <c r="F75" s="29"/>
      <c r="G75" s="31"/>
      <c r="H75" s="11"/>
    </row>
    <row r="76" spans="1:11" x14ac:dyDescent="0.25">
      <c r="A76" s="30"/>
      <c r="B76" s="30"/>
      <c r="D76" s="32"/>
      <c r="E76" s="32"/>
      <c r="F76" s="27"/>
      <c r="G76" s="27"/>
      <c r="H76" s="11"/>
    </row>
    <row r="77" spans="1:11" x14ac:dyDescent="0.25">
      <c r="A77" s="30"/>
      <c r="B77" s="30"/>
      <c r="D77" s="32"/>
      <c r="E77" s="32"/>
      <c r="F77" s="27"/>
      <c r="G77" s="27"/>
      <c r="H77" s="26"/>
      <c r="I77" s="27"/>
      <c r="J77" s="27"/>
      <c r="K77" s="27"/>
    </row>
    <row r="78" spans="1:11" x14ac:dyDescent="0.25">
      <c r="A78" s="30"/>
      <c r="B78" s="30"/>
      <c r="D78" s="32"/>
      <c r="E78" s="32"/>
      <c r="F78" s="27"/>
      <c r="G78" s="27"/>
      <c r="H78" s="26"/>
      <c r="I78" s="27"/>
      <c r="J78" s="27"/>
      <c r="K78" s="27"/>
    </row>
    <row r="79" spans="1:11" x14ac:dyDescent="0.25">
      <c r="A79" s="30"/>
      <c r="B79" s="30"/>
      <c r="D79" s="32"/>
      <c r="E79" s="32"/>
      <c r="F79" s="27"/>
      <c r="G79" s="27"/>
      <c r="H79" s="26"/>
      <c r="I79" s="27"/>
      <c r="J79" s="27"/>
      <c r="K79" s="27"/>
    </row>
    <row r="80" spans="1:11" x14ac:dyDescent="0.25">
      <c r="H80" s="27"/>
      <c r="I80" s="27"/>
      <c r="J80" s="27"/>
      <c r="K80" s="27"/>
    </row>
    <row r="81" spans="8:11" x14ac:dyDescent="0.25">
      <c r="H81" s="27"/>
      <c r="I81" s="27"/>
      <c r="J81" s="27"/>
      <c r="K81" s="27"/>
    </row>
    <row r="82" spans="8:11" x14ac:dyDescent="0.25">
      <c r="H82" s="27"/>
      <c r="I82" s="27"/>
      <c r="J82" s="27"/>
      <c r="K82" s="27"/>
    </row>
  </sheetData>
  <sheetProtection algorithmName="SHA-512" hashValue="lIKd30FuZXaBTtJKbX/EwWSsbJJGz4oZ2v4NRBIuZ4bOGJ2SvDPuG+kQANExpEYwrWq+JCUaTHIoKpWWKEg4pg==" saltValue="OpDi5VEziegYBdrCqo8/wA==" spinCount="100000" sheet="1" objects="1" scenarios="1" selectLockedCells="1"/>
  <mergeCells count="14">
    <mergeCell ref="G8:G9"/>
    <mergeCell ref="G52:G53"/>
    <mergeCell ref="G54:G55"/>
    <mergeCell ref="G11:G13"/>
    <mergeCell ref="F41:F43"/>
    <mergeCell ref="G41:G43"/>
    <mergeCell ref="F45:F46"/>
    <mergeCell ref="G45:G46"/>
    <mergeCell ref="F11:F13"/>
    <mergeCell ref="G15:G19"/>
    <mergeCell ref="F24:F26"/>
    <mergeCell ref="G24:G26"/>
    <mergeCell ref="F28:F30"/>
    <mergeCell ref="G28:G30"/>
  </mergeCells>
  <hyperlinks>
    <hyperlink ref="D11" location="Táblázatok!C2" display="Táblázatok!C2" xr:uid="{00000000-0004-0000-0300-000000000000}"/>
    <hyperlink ref="D13" location="Táblázatok!C26" display="Fogyasztási cikk táblázata" xr:uid="{00000000-0004-0000-0300-000001000000}"/>
    <hyperlink ref="D28" location="Táblázatok!C38" display="A villamos energiára vonatkozóan töltse ki a telephelyenkénti villamosenergia-táblázatot, és adott esetben csatolja a zöldáram-tanúsítványokat." xr:uid="{00000000-0004-0000-0300-000002000000}"/>
    <hyperlink ref="D29" location="Táblázatok!C48" display="A hőenergiára vonatkozóan töltse ki a telephelyenkénti hőenergia-táblázatot." xr:uid="{00000000-0004-0000-0300-000003000000}"/>
    <hyperlink ref="D30" location="Táblázatok!C61" display="Kérjük, töltse ki a „Táblázatok” munkalap „Külső gyártó” táblázatát!" xr:uid="{00000000-0004-0000-0300-000004000000}"/>
    <hyperlink ref="D50" location="Táblázatok!C82" display="Kérjük, töltse ki a „Táblázatok munkalap „Termék” táblázatát!" xr:uid="{00000000-0004-0000-0300-000005000000}"/>
  </hyperlinks>
  <pageMargins left="0.7" right="0.7" top="0.75" bottom="0.75" header="0.3" footer="0.3"/>
  <drawing r:id="rId1"/>
  <extLst>
    <ext xmlns:x14="http://schemas.microsoft.com/office/spreadsheetml/2009/9/main" uri="{CCE6A557-97BC-4b89-ADB6-D9C93CAAB3DF}">
      <x14:dataValidations xmlns:xm="http://schemas.microsoft.com/office/excel/2006/main" count="9">
        <x14:dataValidation type="list" allowBlank="1" showInputMessage="1" showErrorMessage="1" xr:uid="{80B60DF6-387B-43B1-8C50-EB7906487E52}">
          <x14:formula1>
            <xm:f>'Auswahlmöglichkeiten HUN'!$C$16:$C$19</xm:f>
          </x14:formula1>
          <xm:sqref>C4</xm:sqref>
        </x14:dataValidation>
        <x14:dataValidation type="list" allowBlank="1" showInputMessage="1" showErrorMessage="1" xr:uid="{1F7E5257-9E67-4C74-B364-FBA6020F2973}">
          <x14:formula1>
            <xm:f>'Auswahlmöglichkeiten HUN'!$B$74:$B$75</xm:f>
          </x14:formula1>
          <xm:sqref>C9 C16 C18 C32 C34 C37 C39 C41 C43 C52</xm:sqref>
        </x14:dataValidation>
        <x14:dataValidation type="list" allowBlank="1" showInputMessage="1" showErrorMessage="1" xr:uid="{2DF085C6-41CA-443A-9790-3674D0D9BD6A}">
          <x14:formula1>
            <xm:f>'Auswahlmöglichkeiten HUN'!$E$10:$E$14</xm:f>
          </x14:formula1>
          <xm:sqref>C11</xm:sqref>
        </x14:dataValidation>
        <x14:dataValidation type="list" allowBlank="1" showInputMessage="1" showErrorMessage="1" xr:uid="{9C0E5561-0D31-4F57-93D7-F8839D1D8D57}">
          <x14:formula1>
            <xm:f>'Auswahlmöglichkeiten HUN'!$C$10:$C$14</xm:f>
          </x14:formula1>
          <xm:sqref>C13</xm:sqref>
        </x14:dataValidation>
        <x14:dataValidation type="list" allowBlank="1" showInputMessage="1" showErrorMessage="1" xr:uid="{3708FE68-E5C0-4B4A-A89C-C6D9395D8ACD}">
          <x14:formula1>
            <xm:f>'Auswahlmöglichkeiten HUN'!$I$3:$I$6</xm:f>
          </x14:formula1>
          <xm:sqref>C24</xm:sqref>
        </x14:dataValidation>
        <x14:dataValidation type="list" allowBlank="1" showInputMessage="1" showErrorMessage="1" xr:uid="{77943726-6971-4614-AB4A-F6E7096E73BE}">
          <x14:formula1>
            <xm:f>'Auswahlmöglichkeiten HUN'!$C$42:$C$45</xm:f>
          </x14:formula1>
          <xm:sqref>C25</xm:sqref>
        </x14:dataValidation>
        <x14:dataValidation type="list" allowBlank="1" showInputMessage="1" showErrorMessage="1" xr:uid="{9B61094B-92F1-4E04-B22D-25EDF3EF0809}">
          <x14:formula1>
            <xm:f>'Auswahlmöglichkeiten HUN'!$B$74:$B$76</xm:f>
          </x14:formula1>
          <xm:sqref>C48</xm:sqref>
        </x14:dataValidation>
        <x14:dataValidation type="list" allowBlank="1" showInputMessage="1" showErrorMessage="1" xr:uid="{B710F410-1726-4EDA-9EAC-AE2A9003C5CA}">
          <x14:formula1>
            <xm:f>'Auswahlmöglichkeiten HUN'!$C$65:$C$68</xm:f>
          </x14:formula1>
          <xm:sqref>C59</xm:sqref>
        </x14:dataValidation>
        <x14:dataValidation type="list" allowBlank="1" showInputMessage="1" showErrorMessage="1" xr:uid="{A7A05978-D0F9-4478-ABA9-11EA10A103F1}">
          <x14:formula1>
            <xm:f>'Auswahlmöglichkeiten HUN'!$K$15:$K$17</xm:f>
          </x14:formula1>
          <xm:sqref>C66 C68 C70 C72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82"/>
  <sheetViews>
    <sheetView zoomScale="70" zoomScaleNormal="70" workbookViewId="0">
      <pane ySplit="1" topLeftCell="A2" activePane="bottomLeft" state="frozen"/>
      <selection pane="bottomLeft" activeCell="C6" sqref="C6"/>
    </sheetView>
  </sheetViews>
  <sheetFormatPr defaultColWidth="9.140625" defaultRowHeight="14.25" x14ac:dyDescent="0.25"/>
  <cols>
    <col min="1" max="1" width="15.7109375" style="4" customWidth="1"/>
    <col min="2" max="2" width="11.42578125" style="12" customWidth="1"/>
    <col min="3" max="3" width="57.5703125" style="12" customWidth="1"/>
    <col min="4" max="4" width="70.140625" style="4" customWidth="1"/>
    <col min="5" max="5" width="55.5703125" style="22" customWidth="1"/>
    <col min="6" max="6" width="51.5703125" style="22" customWidth="1"/>
    <col min="7" max="7" width="17" style="4" customWidth="1"/>
    <col min="8" max="8" width="11.140625" style="4" customWidth="1"/>
    <col min="9" max="9" width="12.42578125" style="4" customWidth="1"/>
    <col min="10" max="10" width="43.5703125" style="22" customWidth="1"/>
    <col min="11" max="11" width="9.140625" style="27"/>
    <col min="12" max="12" width="49.42578125" style="94" customWidth="1"/>
    <col min="13" max="16384" width="9.140625" style="4"/>
  </cols>
  <sheetData>
    <row r="1" spans="1:13" s="99" customFormat="1" ht="61.5" thickTop="1" thickBot="1" x14ac:dyDescent="0.3">
      <c r="A1" s="84" t="s">
        <v>14</v>
      </c>
      <c r="B1" s="84" t="s">
        <v>15</v>
      </c>
      <c r="C1" s="84" t="s">
        <v>16</v>
      </c>
      <c r="D1" s="189" t="str">
        <f>_xlfn.TRANSLATE(Validáció!C1,"hu","de")</f>
        <v>Antwortoption
(bitte auswählen)</v>
      </c>
      <c r="E1" s="190" t="str">
        <f>_xlfn.TRANSLATE(Validáció!D1,"hu","de")</f>
        <v>Erklärung</v>
      </c>
      <c r="F1" s="191" t="str">
        <f>_xlfn.TRANSLATE(Validáció!E1,"hu","de")</f>
        <v>Erforderliche Verifizierung
Bitte geben Sie in der angegebenen Zelle den genauen Namen des angehängten Zertifikats an. (Überschreibt den Text der Anweisungen.)</v>
      </c>
      <c r="G1" s="185" t="s">
        <v>17</v>
      </c>
      <c r="H1" s="185" t="s">
        <v>18</v>
      </c>
      <c r="I1" s="185" t="s">
        <v>3</v>
      </c>
      <c r="J1" s="186" t="s">
        <v>19</v>
      </c>
      <c r="K1" s="97"/>
      <c r="L1" s="98"/>
    </row>
    <row r="2" spans="1:13" ht="16.5" thickTop="1" thickBot="1" x14ac:dyDescent="0.3">
      <c r="B2" s="82"/>
      <c r="C2" s="82"/>
      <c r="D2" s="83"/>
      <c r="E2" s="90"/>
      <c r="F2" s="95"/>
      <c r="G2" s="14"/>
      <c r="H2" s="15"/>
      <c r="I2" s="15"/>
      <c r="L2" s="92"/>
      <c r="M2" s="11"/>
    </row>
    <row r="3" spans="1:13" s="11" customFormat="1" ht="15.95" customHeight="1" thickBot="1" x14ac:dyDescent="0.3">
      <c r="A3" s="121" t="s">
        <v>309</v>
      </c>
      <c r="B3" s="121"/>
      <c r="C3" s="121"/>
      <c r="D3" s="121"/>
      <c r="E3" s="121"/>
      <c r="F3" s="122"/>
      <c r="G3" s="20">
        <v>25</v>
      </c>
      <c r="H3" s="21"/>
      <c r="I3" s="25"/>
      <c r="J3" s="22"/>
      <c r="K3" s="28"/>
      <c r="L3" s="92"/>
    </row>
    <row r="4" spans="1:13" ht="21.95" customHeight="1" x14ac:dyDescent="0.25">
      <c r="A4" s="71" t="s">
        <v>20</v>
      </c>
      <c r="B4" s="66" t="s">
        <v>21</v>
      </c>
      <c r="C4" s="67" t="s">
        <v>22</v>
      </c>
      <c r="D4" s="117" t="str">
        <f>_xlfn.TRANSLATE(Validáció!C4,"hu","de")</f>
        <v/>
      </c>
      <c r="E4" s="119" t="str">
        <f>_xlfn.TRANSLATE(Validáció!D4,"hu","de")</f>
        <v/>
      </c>
      <c r="F4" s="71" t="str">
        <f>_xlfn.TRANSLATE(Validáció!E4,"hu","de")</f>
        <v/>
      </c>
      <c r="G4" s="14"/>
      <c r="H4" s="1"/>
      <c r="I4" s="1"/>
      <c r="L4" s="92"/>
      <c r="M4" s="11"/>
    </row>
    <row r="5" spans="1:13" x14ac:dyDescent="0.25">
      <c r="A5" s="67"/>
      <c r="B5" s="69"/>
      <c r="C5" s="67"/>
      <c r="D5" s="70"/>
      <c r="E5" s="70"/>
      <c r="F5" s="68"/>
      <c r="G5" s="14"/>
      <c r="H5" s="1"/>
      <c r="I5" s="1"/>
      <c r="L5" s="92"/>
      <c r="M5" s="11"/>
    </row>
    <row r="6" spans="1:13" ht="105.95" customHeight="1" x14ac:dyDescent="0.25">
      <c r="A6" s="71" t="s">
        <v>20</v>
      </c>
      <c r="B6" s="66" t="s">
        <v>23</v>
      </c>
      <c r="C6" s="67" t="s">
        <v>24</v>
      </c>
      <c r="D6" s="123" t="str">
        <f>_xlfn.TRANSLATE(Validáció!C6,"hu","de")</f>
        <v>Falls relevant, ersetze bitte das "☐" neben der entsprechenden Antwort durch ein "X". Mehrere Antworten können markiert werden. 
☐ Ja, in der Produktion (einschließlich zirkulärer Lösungen)
☐ Ja, auf die Verpackung
☐ Ja, in der Auslieferung
☐ Ja, während der Nutzung</v>
      </c>
      <c r="E6" s="119" t="str">
        <f>_xlfn.TRANSLATE(Validáció!D6,"hu","de")</f>
        <v/>
      </c>
      <c r="F6" s="71" t="str">
        <f>_xlfn.TRANSLATE(Validáció!E6,"hu","de")</f>
        <v/>
      </c>
      <c r="G6" s="42">
        <v>0.5</v>
      </c>
      <c r="H6" s="1">
        <f>G6*G3</f>
        <v>12.5</v>
      </c>
      <c r="I6" s="17"/>
      <c r="J6" s="22" t="s">
        <v>25</v>
      </c>
      <c r="L6" s="92"/>
      <c r="M6" s="11"/>
    </row>
    <row r="7" spans="1:13" x14ac:dyDescent="0.25">
      <c r="A7" s="71"/>
      <c r="B7" s="66"/>
      <c r="C7" s="67"/>
      <c r="D7" s="70"/>
      <c r="E7" s="70"/>
      <c r="F7" s="68"/>
      <c r="G7" s="14"/>
      <c r="H7" s="1"/>
      <c r="I7" s="1"/>
      <c r="L7" s="92"/>
      <c r="M7" s="11"/>
    </row>
    <row r="8" spans="1:13" ht="231.6" customHeight="1" x14ac:dyDescent="0.25">
      <c r="A8" s="71" t="s">
        <v>26</v>
      </c>
      <c r="B8" s="66" t="s">
        <v>27</v>
      </c>
      <c r="C8" s="67" t="s">
        <v>28</v>
      </c>
      <c r="D8" s="123" t="str">
        <f>_xlfn.TRANSLATE(Validáció!C8,"hu","de")</f>
        <v>Falls relevant, ersetze bitte das "☐" neben der entsprechenden Antwort durch ein "X". Mehrere Antworten können markiert werden. 
☐ Anerkannte, von Dritten verifizierte, umfassende Nachhaltigkeitszertifizierung des Produkts (z. B. EU-Ökolabel)
☐ Anerkannte, von Dritten verifizierte und umfassende Zertifizierung der Produktverpackung
☐ Eine anerkannte, von Dritten verifizierte, thematisch eingeschränkte umfassende Zertifizierung für das Produkt, z. B. Fairtrade
☐ Anerkannte, von Drittanbietern verifizierte, thematisch eingeschränkte umfassende Zertifizierung für Produktverpackungen
☐ Anerkannte, von Drittanbietern verifizierte Zertifizierung für bestimmte Teile des Produkts oder der Verpackung
☐ Staatlich anerkannte Zertifizierung des Herstellers ohne direkte Produktzertifizierung, pl. ISO 14001
☐ Weitere Zertifizierungen oder Bewertungen</v>
      </c>
      <c r="E8" s="119" t="str">
        <f>_xlfn.TRANSLATE(Validáció!D8,"hu","de")</f>
        <v/>
      </c>
      <c r="F8" s="71" t="str">
        <f>_xlfn.TRANSLATE(Validáció!E8,"hu","de")</f>
        <v>Zertifikat</v>
      </c>
      <c r="G8" s="42">
        <v>0.5</v>
      </c>
      <c r="H8" s="1">
        <f>G8*G3</f>
        <v>12.5</v>
      </c>
      <c r="I8" s="17"/>
      <c r="J8" s="22" t="s">
        <v>29</v>
      </c>
      <c r="L8" s="93"/>
      <c r="M8" s="11"/>
    </row>
    <row r="9" spans="1:13" ht="38.450000000000003" customHeight="1" thickBot="1" x14ac:dyDescent="0.3">
      <c r="A9" s="71"/>
      <c r="B9" s="66" t="s">
        <v>30</v>
      </c>
      <c r="C9" s="67" t="s">
        <v>31</v>
      </c>
      <c r="D9" s="117" t="str">
        <f>_xlfn.TRANSLATE(Validáció!C9,"hu","de")</f>
        <v/>
      </c>
      <c r="E9" s="71" t="str">
        <f>_xlfn.TRANSLATE(Validáció!D9,"hu","de")</f>
        <v/>
      </c>
      <c r="F9" s="71" t="str">
        <f>_xlfn.TRANSLATE(Validáció!E9,"hu","de")</f>
        <v>Zertifikat / Link</v>
      </c>
      <c r="G9" s="14"/>
      <c r="H9" s="1"/>
      <c r="I9" s="1"/>
      <c r="L9" s="92"/>
      <c r="M9" s="11"/>
    </row>
    <row r="10" spans="1:13" ht="15.75" thickBot="1" x14ac:dyDescent="0.3">
      <c r="A10" s="120" t="s">
        <v>32</v>
      </c>
      <c r="B10" s="121"/>
      <c r="C10" s="121"/>
      <c r="D10" s="121"/>
      <c r="E10" s="121"/>
      <c r="F10" s="122"/>
      <c r="G10" s="20">
        <v>30</v>
      </c>
      <c r="H10" s="40"/>
      <c r="I10" s="25"/>
      <c r="L10" s="92"/>
      <c r="M10" s="11"/>
    </row>
    <row r="11" spans="1:13" ht="62.85" customHeight="1" x14ac:dyDescent="0.25">
      <c r="A11" s="71" t="s">
        <v>33</v>
      </c>
      <c r="B11" s="66" t="s">
        <v>34</v>
      </c>
      <c r="C11" s="67" t="s">
        <v>35</v>
      </c>
      <c r="D11" s="117" t="str">
        <f>_xlfn.TRANSLATE(Validáció!C11,"hu","de")</f>
        <v/>
      </c>
      <c r="E11" s="71" t="str">
        <f>_xlfn.TRANSLATE(Validáció!D11,"hu","de")</f>
        <v>Bitte füllen Sie die entsprechende Tabelle aus: 
1. Investitionsgüter und langlebige Konsumgüter (ohne Textilien), oder
2. Textilien</v>
      </c>
      <c r="F11" s="71" t="str">
        <f>_xlfn.TRANSLATE(Validáció!E11,"hu","de")</f>
        <v>Zertifikate gemäß der Tabelle</v>
      </c>
      <c r="G11" s="221">
        <v>0.5</v>
      </c>
      <c r="H11" s="1">
        <f>G10*G11</f>
        <v>15</v>
      </c>
      <c r="I11" s="222"/>
      <c r="J11" s="4"/>
      <c r="L11" s="92"/>
      <c r="M11" s="11"/>
    </row>
    <row r="12" spans="1:13" x14ac:dyDescent="0.25">
      <c r="A12" s="71"/>
      <c r="B12" s="66"/>
      <c r="C12" s="67"/>
      <c r="D12" s="69"/>
      <c r="E12" s="69"/>
      <c r="F12" s="68"/>
      <c r="G12" s="221"/>
      <c r="H12" s="1"/>
      <c r="I12" s="222"/>
      <c r="L12" s="92"/>
      <c r="M12" s="11"/>
    </row>
    <row r="13" spans="1:13" s="11" customFormat="1" ht="58.35" customHeight="1" x14ac:dyDescent="0.25">
      <c r="A13" s="71" t="s">
        <v>33</v>
      </c>
      <c r="B13" s="66" t="s">
        <v>36</v>
      </c>
      <c r="C13" s="67" t="s">
        <v>37</v>
      </c>
      <c r="D13" s="117" t="str">
        <f>_xlfn.TRANSLATE(Validáció!C13,"hu","de")</f>
        <v/>
      </c>
      <c r="E13" s="71" t="str">
        <f>_xlfn.TRANSLATE(Validáció!D13,"hu","de")</f>
        <v>Konsumgütertabelle</v>
      </c>
      <c r="F13" s="71" t="str">
        <f>_xlfn.TRANSLATE(Validáció!E13,"hu","de")</f>
        <v>Zertifikate gemäß der Tabelle</v>
      </c>
      <c r="G13" s="221"/>
      <c r="H13" s="38"/>
      <c r="I13" s="222"/>
      <c r="J13" s="32"/>
      <c r="K13" s="28"/>
      <c r="L13" s="92"/>
    </row>
    <row r="14" spans="1:13" s="11" customFormat="1" ht="15" x14ac:dyDescent="0.25">
      <c r="A14" s="187"/>
      <c r="B14" s="72"/>
      <c r="C14" s="72"/>
      <c r="D14" s="72"/>
      <c r="E14" s="91"/>
      <c r="F14" s="96"/>
      <c r="G14" s="37"/>
      <c r="H14" s="38"/>
      <c r="I14" s="39"/>
      <c r="J14" s="41"/>
      <c r="K14" s="28"/>
      <c r="L14" s="92"/>
    </row>
    <row r="15" spans="1:13" s="11" customFormat="1" ht="46.7" customHeight="1" x14ac:dyDescent="0.25">
      <c r="A15" s="71" t="s">
        <v>20</v>
      </c>
      <c r="B15" s="66" t="s">
        <v>38</v>
      </c>
      <c r="C15" s="67" t="s">
        <v>39</v>
      </c>
      <c r="D15" s="71" t="str">
        <f>_xlfn.TRANSLATE(Validáció!C15,"hu","de")</f>
        <v/>
      </c>
      <c r="E15" s="119" t="str">
        <f>_xlfn.TRANSLATE(Validáció!D15,"hu","de")</f>
        <v/>
      </c>
      <c r="F15" s="71" t="str">
        <f>_xlfn.TRANSLATE(Validáció!E15,"hu","de")</f>
        <v/>
      </c>
      <c r="G15" s="221">
        <v>0.25</v>
      </c>
      <c r="H15" s="219">
        <f>G15*G10</f>
        <v>7.5</v>
      </c>
      <c r="I15" s="223"/>
      <c r="J15" s="4"/>
      <c r="K15" s="28"/>
      <c r="L15" s="92"/>
    </row>
    <row r="16" spans="1:13" s="11" customFormat="1" ht="71.45" customHeight="1" x14ac:dyDescent="0.25">
      <c r="A16" s="71" t="s">
        <v>20</v>
      </c>
      <c r="B16" s="66" t="s">
        <v>40</v>
      </c>
      <c r="C16" s="67" t="s">
        <v>41</v>
      </c>
      <c r="D16" s="117" t="str">
        <f>_xlfn.TRANSLATE(Validáció!C16,"hu","de")</f>
        <v/>
      </c>
      <c r="E16" s="71" t="str">
        <f>_xlfn.TRANSLATE(Validáció!D16,"hu","de")</f>
        <v/>
      </c>
      <c r="F16" s="71" t="str">
        <f>_xlfn.TRANSLATE(Validáció!E16,"hu","de")</f>
        <v/>
      </c>
      <c r="G16" s="221"/>
      <c r="H16" s="219"/>
      <c r="I16" s="223"/>
      <c r="J16" s="22"/>
      <c r="K16" s="28"/>
      <c r="L16" s="92"/>
    </row>
    <row r="17" spans="1:13" s="11" customFormat="1" ht="57" x14ac:dyDescent="0.25">
      <c r="A17" s="188" t="s">
        <v>20</v>
      </c>
      <c r="B17" s="73"/>
      <c r="C17" s="66" t="s">
        <v>42</v>
      </c>
      <c r="D17" s="71" t="str">
        <f>_xlfn.TRANSLATE(Validáció!C17,"hu","de")</f>
        <v/>
      </c>
      <c r="E17" s="119" t="str">
        <f>_xlfn.TRANSLATE(Validáció!D17,"hu","de")</f>
        <v/>
      </c>
      <c r="F17" s="71" t="str">
        <f>_xlfn.TRANSLATE(Validáció!E17,"hu","de")</f>
        <v/>
      </c>
      <c r="G17" s="221"/>
      <c r="H17" s="219"/>
      <c r="I17" s="223"/>
      <c r="J17" s="32" t="s">
        <v>43</v>
      </c>
      <c r="K17" s="28"/>
      <c r="L17" s="92"/>
    </row>
    <row r="18" spans="1:13" s="11" customFormat="1" ht="36.6" customHeight="1" x14ac:dyDescent="0.25">
      <c r="A18" s="71" t="s">
        <v>20</v>
      </c>
      <c r="B18" s="66" t="s">
        <v>44</v>
      </c>
      <c r="C18" s="67" t="s">
        <v>45</v>
      </c>
      <c r="D18" s="117" t="str">
        <f>_xlfn.TRANSLATE(Validáció!C18,"hu","de")</f>
        <v/>
      </c>
      <c r="E18" s="71" t="str">
        <f>_xlfn.TRANSLATE(Validáció!D18,"hu","de")</f>
        <v/>
      </c>
      <c r="F18" s="71" t="str">
        <f>_xlfn.TRANSLATE(Validáció!E18,"hu","de")</f>
        <v/>
      </c>
      <c r="G18" s="221"/>
      <c r="H18" s="219"/>
      <c r="I18" s="223"/>
      <c r="J18" s="41"/>
      <c r="K18" s="28"/>
      <c r="L18" s="92"/>
    </row>
    <row r="19" spans="1:13" ht="42.75" x14ac:dyDescent="0.25">
      <c r="A19" s="71" t="s">
        <v>20</v>
      </c>
      <c r="B19" s="66"/>
      <c r="C19" s="67" t="s">
        <v>46</v>
      </c>
      <c r="D19" s="71" t="str">
        <f>_xlfn.TRANSLATE(Validáció!C19,"hu","de")</f>
        <v/>
      </c>
      <c r="E19" s="119" t="str">
        <f>_xlfn.TRANSLATE(Validáció!D19,"hu","de")</f>
        <v/>
      </c>
      <c r="F19" s="71" t="str">
        <f>_xlfn.TRANSLATE(Validáció!E19,"hu","de")</f>
        <v/>
      </c>
      <c r="G19" s="221"/>
      <c r="H19" s="219"/>
      <c r="I19" s="223"/>
      <c r="J19" s="41"/>
      <c r="K19" s="29"/>
      <c r="L19" s="92"/>
      <c r="M19" s="11"/>
    </row>
    <row r="20" spans="1:13" x14ac:dyDescent="0.25">
      <c r="A20" s="71"/>
      <c r="B20" s="66"/>
      <c r="C20" s="67"/>
      <c r="D20" s="69"/>
      <c r="E20" s="71"/>
      <c r="F20" s="68"/>
      <c r="G20" s="14"/>
      <c r="H20" s="1"/>
      <c r="I20" s="1"/>
      <c r="J20" s="41"/>
      <c r="K20" s="29"/>
      <c r="L20" s="92"/>
      <c r="M20" s="11"/>
    </row>
    <row r="21" spans="1:13" ht="85.5" x14ac:dyDescent="0.25">
      <c r="A21" s="67" t="s">
        <v>33</v>
      </c>
      <c r="B21" s="69" t="s">
        <v>47</v>
      </c>
      <c r="C21" s="67" t="s">
        <v>48</v>
      </c>
      <c r="D21" s="123" t="str">
        <f>_xlfn.TRANSLATE(Validáció!C21,"hu","de")</f>
        <v>Falls relevant, ersetze bitte das "☐" neben der entsprechenden Antwort durch ein "X". Mehrere Antworten können markiert werden. 
☐ Logistische Maßnahmen (weniger Transportkilometer)
☐ Alternative Kraftstoffe/Antriebe (z. B. Elektro-Lkw)
☐ Umweltfreundliche Verkehrsmittel (z. B. Bahn)
☐ Sonstiges</v>
      </c>
      <c r="E21" s="119" t="str">
        <f>_xlfn.TRANSLATE(Validáció!D21,"hu","de")</f>
        <v/>
      </c>
      <c r="F21" s="71" t="str">
        <f>_xlfn.TRANSLATE(Validáció!E21,"hu","de")</f>
        <v/>
      </c>
      <c r="G21" s="42">
        <v>0.25</v>
      </c>
      <c r="H21" s="1">
        <f>G10*G21</f>
        <v>7.5</v>
      </c>
      <c r="I21" s="17"/>
      <c r="J21" s="13" t="s">
        <v>49</v>
      </c>
      <c r="K21" s="29"/>
      <c r="L21" s="93"/>
      <c r="M21" s="11"/>
    </row>
    <row r="22" spans="1:13" ht="15" thickBot="1" x14ac:dyDescent="0.3">
      <c r="A22" s="71"/>
      <c r="B22" s="66"/>
      <c r="C22" s="66"/>
      <c r="D22" s="69"/>
      <c r="E22" s="71"/>
      <c r="F22" s="68"/>
      <c r="G22" s="16"/>
      <c r="H22" s="1"/>
      <c r="I22" s="1"/>
      <c r="K22" s="29"/>
      <c r="L22" s="92"/>
      <c r="M22" s="11"/>
    </row>
    <row r="23" spans="1:13" ht="15.75" thickBot="1" x14ac:dyDescent="0.3">
      <c r="A23" s="120" t="s">
        <v>50</v>
      </c>
      <c r="B23" s="121"/>
      <c r="C23" s="121"/>
      <c r="D23" s="121"/>
      <c r="E23" s="121"/>
      <c r="F23" s="122"/>
      <c r="G23" s="20">
        <v>20</v>
      </c>
      <c r="H23" s="40"/>
      <c r="I23" s="20"/>
      <c r="K23" s="29"/>
      <c r="L23" s="92"/>
      <c r="M23" s="11"/>
    </row>
    <row r="24" spans="1:13" ht="42.75" x14ac:dyDescent="0.25">
      <c r="A24" s="67" t="s">
        <v>20</v>
      </c>
      <c r="B24" s="69" t="s">
        <v>51</v>
      </c>
      <c r="C24" s="67" t="s">
        <v>52</v>
      </c>
      <c r="D24" s="117" t="str">
        <f>_xlfn.TRANSLATE(Validáció!C24,"hu","de")</f>
        <v/>
      </c>
      <c r="E24" s="71" t="str">
        <f>_xlfn.TRANSLATE(Validáció!D24,"hu","de")</f>
        <v/>
      </c>
      <c r="F24" s="71" t="str">
        <f>_xlfn.TRANSLATE(Validáció!E24,"hu","de")</f>
        <v/>
      </c>
      <c r="G24" s="220">
        <v>0.15</v>
      </c>
      <c r="H24" s="219">
        <f>$G$23*G24</f>
        <v>3</v>
      </c>
      <c r="I24" s="222"/>
      <c r="K24" s="29"/>
      <c r="L24" s="92"/>
      <c r="M24" s="11"/>
    </row>
    <row r="25" spans="1:13" ht="44.45" customHeight="1" x14ac:dyDescent="0.25">
      <c r="A25" s="67"/>
      <c r="B25" s="69" t="s">
        <v>53</v>
      </c>
      <c r="C25" s="67" t="s">
        <v>54</v>
      </c>
      <c r="D25" s="117" t="str">
        <f>_xlfn.TRANSLATE(Validáció!C25,"hu","de")</f>
        <v/>
      </c>
      <c r="E25" s="71" t="str">
        <f>_xlfn.TRANSLATE(Validáció!D25,"hu","de")</f>
        <v/>
      </c>
      <c r="F25" s="71" t="str">
        <f>_xlfn.TRANSLATE(Validáció!E25,"hu","de")</f>
        <v/>
      </c>
      <c r="G25" s="220"/>
      <c r="H25" s="219"/>
      <c r="I25" s="222"/>
      <c r="J25" s="22" t="s">
        <v>55</v>
      </c>
      <c r="K25" s="29"/>
      <c r="L25" s="92"/>
      <c r="M25" s="11"/>
    </row>
    <row r="26" spans="1:13" s="11" customFormat="1" ht="28.5" x14ac:dyDescent="0.25">
      <c r="A26" s="67"/>
      <c r="B26" s="69"/>
      <c r="C26" s="71" t="s">
        <v>56</v>
      </c>
      <c r="D26" s="71" t="str">
        <f>_xlfn.TRANSLATE(Validáció!C26,"hu","de")</f>
        <v/>
      </c>
      <c r="E26" s="119" t="str">
        <f>_xlfn.TRANSLATE(Validáció!D26,"hu","de")</f>
        <v/>
      </c>
      <c r="F26" s="71" t="str">
        <f>_xlfn.TRANSLATE(Validáció!E26,"hu","de")</f>
        <v/>
      </c>
      <c r="G26" s="220"/>
      <c r="H26" s="219"/>
      <c r="I26" s="222"/>
      <c r="J26" s="22"/>
      <c r="K26" s="28"/>
      <c r="L26" s="92"/>
    </row>
    <row r="27" spans="1:13" x14ac:dyDescent="0.25">
      <c r="A27" s="67"/>
      <c r="B27" s="69"/>
      <c r="C27" s="67"/>
      <c r="D27" s="71"/>
      <c r="E27" s="71"/>
      <c r="F27" s="74"/>
      <c r="G27" s="2"/>
      <c r="H27" s="1"/>
      <c r="I27" s="1"/>
      <c r="K27" s="29"/>
      <c r="L27" s="92"/>
      <c r="M27" s="11"/>
    </row>
    <row r="28" spans="1:13" ht="67.349999999999994" customHeight="1" x14ac:dyDescent="0.25">
      <c r="A28" s="67" t="s">
        <v>20</v>
      </c>
      <c r="B28" s="69" t="s">
        <v>57</v>
      </c>
      <c r="C28" s="71" t="s">
        <v>58</v>
      </c>
      <c r="D28" s="117" t="str">
        <f>_xlfn.TRANSLATE(Validáció!C28,"hu","de")</f>
        <v/>
      </c>
      <c r="E28" s="71" t="str">
        <f>_xlfn.TRANSLATE(Validáció!D28,"hu","de")</f>
        <v>Für Strom füllen Sie bitte die Stromtabelle pro Standort aus und fügen Sie gegebenenfalls die grünen Stromzertifikate bei.</v>
      </c>
      <c r="F28" s="71" t="str">
        <f>_xlfn.TRANSLATE(Validáció!E28,"hu","de")</f>
        <v/>
      </c>
      <c r="G28" s="220">
        <v>0.25</v>
      </c>
      <c r="H28" s="219">
        <f>$G$23*G28</f>
        <v>5</v>
      </c>
      <c r="I28" s="222"/>
      <c r="J28" s="22" t="s">
        <v>59</v>
      </c>
      <c r="K28" s="29"/>
      <c r="L28" s="92"/>
      <c r="M28" s="11"/>
    </row>
    <row r="29" spans="1:13" ht="47.45" customHeight="1" x14ac:dyDescent="0.25">
      <c r="A29" s="67"/>
      <c r="B29" s="69" t="s">
        <v>60</v>
      </c>
      <c r="C29" s="71" t="s">
        <v>61</v>
      </c>
      <c r="D29" s="117" t="str">
        <f>_xlfn.TRANSLATE(Validáció!C29,"hu","de")</f>
        <v/>
      </c>
      <c r="E29" s="71" t="str">
        <f>_xlfn.TRANSLATE(Validáció!D29,"hu","de")</f>
        <v>Für thermische Energie füllen Sie die thermische Energietabelle pro Standort aus.</v>
      </c>
      <c r="F29" s="71" t="str">
        <f>_xlfn.TRANSLATE(Validáció!E29,"hu","de")</f>
        <v/>
      </c>
      <c r="G29" s="220"/>
      <c r="H29" s="219"/>
      <c r="I29" s="222"/>
      <c r="J29" s="22" t="s">
        <v>62</v>
      </c>
      <c r="K29" s="29"/>
      <c r="L29" s="92"/>
      <c r="M29" s="11"/>
    </row>
    <row r="30" spans="1:13" ht="42.75" x14ac:dyDescent="0.25">
      <c r="A30" s="67"/>
      <c r="B30" s="69" t="s">
        <v>63</v>
      </c>
      <c r="C30" s="71" t="s">
        <v>64</v>
      </c>
      <c r="D30" s="71" t="str">
        <f>_xlfn.TRANSLATE(Validáció!C30,"hu","de")</f>
        <v/>
      </c>
      <c r="E30" s="71" t="str">
        <f>_xlfn.TRANSLATE(Validáció!D30,"hu","de")</f>
        <v>Bitte füllen Sie die Tabelle "Drittanbieter-Tabelle" im Arbeitsblatt "Tabellen" aus.</v>
      </c>
      <c r="F30" s="71" t="str">
        <f>_xlfn.TRANSLATE(Validáció!E30,"hu","de")</f>
        <v/>
      </c>
      <c r="G30" s="220"/>
      <c r="H30" s="219"/>
      <c r="I30" s="222"/>
      <c r="K30" s="29"/>
      <c r="L30" s="92"/>
      <c r="M30" s="11"/>
    </row>
    <row r="31" spans="1:13" x14ac:dyDescent="0.25">
      <c r="A31" s="67"/>
      <c r="B31" s="69"/>
      <c r="C31" s="71"/>
      <c r="D31" s="71"/>
      <c r="E31" s="71"/>
      <c r="F31" s="68"/>
      <c r="G31" s="2"/>
      <c r="H31" s="1"/>
      <c r="I31" s="1"/>
      <c r="K31" s="29"/>
      <c r="L31" s="92"/>
      <c r="M31" s="11"/>
    </row>
    <row r="32" spans="1:13" ht="79.7" customHeight="1" x14ac:dyDescent="0.25">
      <c r="A32" s="67" t="s">
        <v>26</v>
      </c>
      <c r="B32" s="69" t="s">
        <v>65</v>
      </c>
      <c r="C32" s="67" t="s">
        <v>66</v>
      </c>
      <c r="D32" s="117" t="str">
        <f>_xlfn.TRANSLATE(Validáció!C32,"hu","de")</f>
        <v/>
      </c>
      <c r="E32" s="71" t="str">
        <f>_xlfn.TRANSLATE(Validáció!D32,"hu","de")</f>
        <v/>
      </c>
      <c r="F32" s="71" t="str">
        <f>_xlfn.TRANSLATE(Validáció!E32,"hu","de")</f>
        <v/>
      </c>
      <c r="G32" s="2">
        <v>0.1</v>
      </c>
      <c r="H32" s="1">
        <f>G32*$G$23</f>
        <v>2</v>
      </c>
      <c r="I32" s="17"/>
      <c r="J32" s="22" t="s">
        <v>67</v>
      </c>
      <c r="K32" s="29"/>
      <c r="L32" s="92"/>
      <c r="M32" s="11"/>
    </row>
    <row r="33" spans="1:13" ht="32.450000000000003" customHeight="1" x14ac:dyDescent="0.25">
      <c r="A33" s="67"/>
      <c r="B33" s="69"/>
      <c r="C33" s="67" t="s">
        <v>68</v>
      </c>
      <c r="D33" s="71" t="str">
        <f>_xlfn.TRANSLATE(Validáció!C33,"hu","de")</f>
        <v/>
      </c>
      <c r="E33" s="119" t="str">
        <f>_xlfn.TRANSLATE(Validáció!D33,"hu","de")</f>
        <v/>
      </c>
      <c r="F33" s="71" t="str">
        <f>_xlfn.TRANSLATE(Validáció!E33,"hu","de")</f>
        <v/>
      </c>
      <c r="G33" s="2"/>
      <c r="H33" s="1"/>
      <c r="I33" s="1"/>
      <c r="J33" s="41"/>
      <c r="K33" s="29"/>
      <c r="L33" s="92"/>
      <c r="M33" s="11"/>
    </row>
    <row r="34" spans="1:13" ht="70.349999999999994" customHeight="1" x14ac:dyDescent="0.25">
      <c r="A34" s="67" t="s">
        <v>26</v>
      </c>
      <c r="B34" s="69" t="s">
        <v>69</v>
      </c>
      <c r="C34" s="67" t="s">
        <v>70</v>
      </c>
      <c r="D34" s="117" t="str">
        <f>_xlfn.TRANSLATE(Validáció!C34,"hu","de")</f>
        <v/>
      </c>
      <c r="E34" s="71" t="str">
        <f>_xlfn.TRANSLATE(Validáció!D34,"hu","de")</f>
        <v/>
      </c>
      <c r="F34" s="71" t="str">
        <f>_xlfn.TRANSLATE(Validáció!E34,"hu","de")</f>
        <v/>
      </c>
      <c r="G34" s="2">
        <v>0.1</v>
      </c>
      <c r="H34" s="1">
        <f>G34*$G$23</f>
        <v>2</v>
      </c>
      <c r="I34" s="17"/>
      <c r="J34" s="22" t="s">
        <v>67</v>
      </c>
      <c r="K34" s="29"/>
      <c r="L34" s="92"/>
      <c r="M34" s="11"/>
    </row>
    <row r="35" spans="1:13" x14ac:dyDescent="0.25">
      <c r="A35" s="67"/>
      <c r="B35" s="69"/>
      <c r="C35" s="67" t="s">
        <v>68</v>
      </c>
      <c r="D35" s="71" t="str">
        <f>_xlfn.TRANSLATE(Validáció!C35,"hu","de")</f>
        <v/>
      </c>
      <c r="E35" s="119" t="str">
        <f>_xlfn.TRANSLATE(Validáció!D35,"hu","de")</f>
        <v/>
      </c>
      <c r="F35" s="71" t="str">
        <f>_xlfn.TRANSLATE(Validáció!E35,"hu","de")</f>
        <v/>
      </c>
      <c r="G35" s="2"/>
      <c r="H35" s="1"/>
      <c r="I35" s="1"/>
      <c r="J35" s="41"/>
      <c r="K35" s="29"/>
      <c r="L35" s="92"/>
      <c r="M35" s="11"/>
    </row>
    <row r="36" spans="1:13" x14ac:dyDescent="0.25">
      <c r="A36" s="67"/>
      <c r="B36" s="69"/>
      <c r="C36" s="67"/>
      <c r="D36" s="71"/>
      <c r="E36" s="69"/>
      <c r="F36" s="74"/>
      <c r="G36" s="2"/>
      <c r="H36" s="1"/>
      <c r="I36" s="1"/>
      <c r="J36" s="41"/>
      <c r="K36" s="29"/>
      <c r="L36" s="92"/>
      <c r="M36" s="11"/>
    </row>
    <row r="37" spans="1:13" ht="91.7" customHeight="1" x14ac:dyDescent="0.25">
      <c r="A37" s="67" t="s">
        <v>26</v>
      </c>
      <c r="B37" s="69" t="s">
        <v>71</v>
      </c>
      <c r="C37" s="67" t="s">
        <v>72</v>
      </c>
      <c r="D37" s="117" t="str">
        <f>_xlfn.TRANSLATE(Validáció!C37,"hu","de")</f>
        <v/>
      </c>
      <c r="E37" s="71" t="str">
        <f>_xlfn.TRANSLATE(Validáció!D37,"hu","de")</f>
        <v/>
      </c>
      <c r="F37" s="71" t="str">
        <f>_xlfn.TRANSLATE(Validáció!E37,"hu","de")</f>
        <v/>
      </c>
      <c r="G37" s="2">
        <v>0.1</v>
      </c>
      <c r="H37" s="1">
        <f>G37*$G$23</f>
        <v>2</v>
      </c>
      <c r="I37" s="17"/>
      <c r="J37" s="22" t="s">
        <v>67</v>
      </c>
      <c r="K37" s="29"/>
      <c r="L37" s="92"/>
      <c r="M37" s="11"/>
    </row>
    <row r="38" spans="1:13" ht="28.7" customHeight="1" x14ac:dyDescent="0.25">
      <c r="A38" s="67"/>
      <c r="B38" s="69"/>
      <c r="C38" s="67" t="s">
        <v>68</v>
      </c>
      <c r="D38" s="71" t="str">
        <f>_xlfn.TRANSLATE(Validáció!C38,"hu","de")</f>
        <v/>
      </c>
      <c r="E38" s="119" t="str">
        <f>_xlfn.TRANSLATE(Validáció!D38,"hu","de")</f>
        <v/>
      </c>
      <c r="F38" s="71" t="str">
        <f>_xlfn.TRANSLATE(Validáció!E38,"hu","de")</f>
        <v/>
      </c>
      <c r="G38" s="2"/>
      <c r="H38" s="1"/>
      <c r="I38" s="1"/>
      <c r="K38" s="29"/>
      <c r="L38" s="92"/>
      <c r="M38" s="11"/>
    </row>
    <row r="39" spans="1:13" ht="64.7" customHeight="1" x14ac:dyDescent="0.25">
      <c r="A39" s="67" t="s">
        <v>26</v>
      </c>
      <c r="B39" s="69" t="s">
        <v>73</v>
      </c>
      <c r="C39" s="67" t="s">
        <v>74</v>
      </c>
      <c r="D39" s="117" t="str">
        <f>_xlfn.TRANSLATE(Validáció!C39,"hu","de")</f>
        <v/>
      </c>
      <c r="E39" s="71" t="str">
        <f>_xlfn.TRANSLATE(Validáció!D39,"hu","de")</f>
        <v/>
      </c>
      <c r="F39" s="71" t="str">
        <f>_xlfn.TRANSLATE(Validáció!E39,"hu","de")</f>
        <v/>
      </c>
      <c r="G39" s="2">
        <v>0.1</v>
      </c>
      <c r="H39" s="1">
        <f>G39*$G$23</f>
        <v>2</v>
      </c>
      <c r="I39" s="17"/>
      <c r="J39" s="22" t="s">
        <v>67</v>
      </c>
      <c r="K39" s="29"/>
      <c r="L39" s="92"/>
      <c r="M39" s="11"/>
    </row>
    <row r="40" spans="1:13" ht="27.95" customHeight="1" x14ac:dyDescent="0.25">
      <c r="A40" s="67"/>
      <c r="B40" s="69"/>
      <c r="C40" s="67" t="s">
        <v>68</v>
      </c>
      <c r="D40" s="71" t="str">
        <f>_xlfn.TRANSLATE(Validáció!C40,"hu","de")</f>
        <v/>
      </c>
      <c r="E40" s="119" t="str">
        <f>_xlfn.TRANSLATE(Validáció!D40,"hu","de")</f>
        <v/>
      </c>
      <c r="F40" s="71" t="str">
        <f>_xlfn.TRANSLATE(Validáció!E40,"hu","de")</f>
        <v/>
      </c>
      <c r="G40" s="2"/>
      <c r="H40" s="1"/>
      <c r="I40" s="1"/>
      <c r="J40" s="41"/>
      <c r="K40" s="29"/>
      <c r="L40" s="92"/>
      <c r="M40" s="11"/>
    </row>
    <row r="41" spans="1:13" ht="71.25" x14ac:dyDescent="0.25">
      <c r="A41" s="67" t="s">
        <v>26</v>
      </c>
      <c r="B41" s="69" t="s">
        <v>75</v>
      </c>
      <c r="C41" s="67" t="s">
        <v>76</v>
      </c>
      <c r="D41" s="117" t="str">
        <f>_xlfn.TRANSLATE(Validáció!C41,"hu","de")</f>
        <v/>
      </c>
      <c r="E41" s="71" t="str">
        <f>_xlfn.TRANSLATE(Validáció!D41,"hu","de")</f>
        <v/>
      </c>
      <c r="F41" s="71" t="str">
        <f>_xlfn.TRANSLATE(Validáció!E41,"hu","de")</f>
        <v>Berechnung des CO₂-Fußabdrucks</v>
      </c>
      <c r="G41" s="220">
        <v>0.2</v>
      </c>
      <c r="H41" s="219">
        <f>G41*$G$23</f>
        <v>4</v>
      </c>
      <c r="I41" s="222"/>
      <c r="J41" s="22" t="s">
        <v>77</v>
      </c>
      <c r="K41" s="29"/>
      <c r="L41" s="92"/>
      <c r="M41" s="11"/>
    </row>
    <row r="42" spans="1:13" x14ac:dyDescent="0.25">
      <c r="A42" s="67"/>
      <c r="B42" s="67" t="s">
        <v>78</v>
      </c>
      <c r="C42" s="67" t="s">
        <v>79</v>
      </c>
      <c r="D42" s="71" t="str">
        <f>_xlfn.TRANSLATE(Validáció!C42,"hu","de")</f>
        <v/>
      </c>
      <c r="E42" s="119" t="str">
        <f>_xlfn.TRANSLATE(Validáció!D42,"hu","de")</f>
        <v/>
      </c>
      <c r="F42" s="71" t="str">
        <f>_xlfn.TRANSLATE(Validáció!E42,"hu","de")</f>
        <v/>
      </c>
      <c r="G42" s="220"/>
      <c r="H42" s="219"/>
      <c r="I42" s="222"/>
      <c r="J42" s="13"/>
      <c r="K42" s="29"/>
      <c r="L42" s="92"/>
      <c r="M42" s="11"/>
    </row>
    <row r="43" spans="1:13" ht="15" thickBot="1" x14ac:dyDescent="0.3">
      <c r="A43" s="67"/>
      <c r="B43" s="67" t="s">
        <v>80</v>
      </c>
      <c r="C43" s="67" t="s">
        <v>81</v>
      </c>
      <c r="D43" s="117" t="str">
        <f>_xlfn.TRANSLATE(Validáció!C43,"hu","de")</f>
        <v/>
      </c>
      <c r="E43" s="119" t="str">
        <f>_xlfn.TRANSLATE(Validáció!D43,"hu","de")</f>
        <v/>
      </c>
      <c r="F43" s="71" t="str">
        <f>_xlfn.TRANSLATE(Validáció!E43,"hu","de")</f>
        <v/>
      </c>
      <c r="G43" s="220"/>
      <c r="H43" s="219"/>
      <c r="I43" s="222"/>
      <c r="J43" s="13"/>
      <c r="K43" s="29"/>
      <c r="L43" s="92"/>
      <c r="M43" s="11"/>
    </row>
    <row r="44" spans="1:13" ht="15.75" thickBot="1" x14ac:dyDescent="0.3">
      <c r="A44" s="120" t="s">
        <v>82</v>
      </c>
      <c r="B44" s="121"/>
      <c r="C44" s="121"/>
      <c r="D44" s="121"/>
      <c r="E44" s="121"/>
      <c r="F44" s="122"/>
      <c r="G44" s="20">
        <v>15</v>
      </c>
      <c r="H44" s="40"/>
      <c r="I44" s="20"/>
      <c r="K44" s="29"/>
      <c r="L44" s="92"/>
      <c r="M44" s="11"/>
    </row>
    <row r="45" spans="1:13" ht="126.6" customHeight="1" x14ac:dyDescent="0.25">
      <c r="A45" s="67" t="s">
        <v>26</v>
      </c>
      <c r="B45" s="69" t="s">
        <v>83</v>
      </c>
      <c r="C45" s="67" t="s">
        <v>84</v>
      </c>
      <c r="D45" s="123" t="str">
        <f>_xlfn.TRANSLATE(Validáció!C45,"hu","de")</f>
        <v>Falls relevant, ersetze bitte das "☐" neben der entsprechenden Antwort durch ein "X". Mehrere Antworten können markiert werden. 
☐ Wiederverwendbare Verpackungen
☐ Gewichtsreduktion
☐ Stoffwechsel
☐ Anwendung recycelbarer Materialien
☐ Maßnahmen zur Reduzierung von Sekundärverpackungen
☐ Weitere Maßnahmen</v>
      </c>
      <c r="E45" s="71" t="str">
        <f>_xlfn.TRANSLATE(Validáció!D45,"hu","de")</f>
        <v/>
      </c>
      <c r="F45" s="71" t="str">
        <f>_xlfn.TRANSLATE(Validáció!E45,"hu","de")</f>
        <v/>
      </c>
      <c r="G45" s="220">
        <v>0.5</v>
      </c>
      <c r="H45" s="219">
        <f>$G$44*G45</f>
        <v>7.5</v>
      </c>
      <c r="I45" s="222"/>
      <c r="J45" s="22" t="s">
        <v>85</v>
      </c>
      <c r="K45" s="29"/>
      <c r="L45" s="93"/>
      <c r="M45" s="11"/>
    </row>
    <row r="46" spans="1:13" x14ac:dyDescent="0.25">
      <c r="A46" s="67"/>
      <c r="B46" s="69"/>
      <c r="C46" s="67" t="s">
        <v>86</v>
      </c>
      <c r="D46" s="71" t="str">
        <f>_xlfn.TRANSLATE(Validáció!C46,"hu","de")</f>
        <v/>
      </c>
      <c r="E46" s="119" t="str">
        <f>_xlfn.TRANSLATE(Validáció!D46,"hu","de")</f>
        <v/>
      </c>
      <c r="F46" s="71" t="str">
        <f>_xlfn.TRANSLATE(Validáció!E46,"hu","de")</f>
        <v/>
      </c>
      <c r="G46" s="220"/>
      <c r="H46" s="219"/>
      <c r="I46" s="222"/>
      <c r="J46" s="41"/>
      <c r="K46" s="29"/>
      <c r="L46" s="92"/>
      <c r="M46" s="11"/>
    </row>
    <row r="47" spans="1:13" x14ac:dyDescent="0.25">
      <c r="A47" s="67"/>
      <c r="B47" s="69"/>
      <c r="C47" s="67"/>
      <c r="D47" s="71"/>
      <c r="E47" s="69"/>
      <c r="F47" s="68"/>
      <c r="G47" s="2"/>
      <c r="H47" s="1"/>
      <c r="I47" s="1"/>
      <c r="J47" s="41"/>
      <c r="K47" s="29"/>
      <c r="L47" s="92"/>
      <c r="M47" s="11"/>
    </row>
    <row r="48" spans="1:13" s="11" customFormat="1" ht="42.75" x14ac:dyDescent="0.25">
      <c r="A48" s="67" t="s">
        <v>20</v>
      </c>
      <c r="B48" s="69" t="s">
        <v>87</v>
      </c>
      <c r="C48" s="67" t="s">
        <v>88</v>
      </c>
      <c r="D48" s="117" t="str">
        <f>_xlfn.TRANSLATE(Validáció!C48,"hu","de")</f>
        <v/>
      </c>
      <c r="E48" s="119" t="str">
        <f>_xlfn.TRANSLATE(Validáció!D48,"hu","de")</f>
        <v/>
      </c>
      <c r="F48" s="71" t="str">
        <f>_xlfn.TRANSLATE(Validáció!E48,"hu","de")</f>
        <v/>
      </c>
      <c r="G48" s="2">
        <v>0.1</v>
      </c>
      <c r="H48" s="219">
        <f>$G$44*G48</f>
        <v>1.5</v>
      </c>
      <c r="I48" s="17"/>
      <c r="J48" s="22" t="s">
        <v>89</v>
      </c>
      <c r="K48" s="28"/>
      <c r="L48" s="92"/>
    </row>
    <row r="49" spans="1:13" x14ac:dyDescent="0.25">
      <c r="A49" s="67"/>
      <c r="B49" s="69"/>
      <c r="C49" s="67"/>
      <c r="D49" s="71"/>
      <c r="E49" s="69"/>
      <c r="F49" s="68"/>
      <c r="G49" s="2"/>
      <c r="H49" s="219"/>
      <c r="I49" s="1"/>
      <c r="J49" s="41"/>
      <c r="K49" s="29"/>
      <c r="L49" s="92"/>
      <c r="M49" s="11"/>
    </row>
    <row r="50" spans="1:13" ht="71.25" x14ac:dyDescent="0.25">
      <c r="A50" s="67" t="s">
        <v>20</v>
      </c>
      <c r="B50" s="69" t="s">
        <v>90</v>
      </c>
      <c r="C50" s="67" t="s">
        <v>91</v>
      </c>
      <c r="D50" s="71" t="str">
        <f>_xlfn.TRANSLATE(Validáció!C50,"hu","de")</f>
        <v/>
      </c>
      <c r="E50" s="71" t="str">
        <f>_xlfn.TRANSLATE(Validáció!D50,"hu","de")</f>
        <v>Bitte füllen Sie die Tabelle "Produkt" im Arbeitsblatt "Tabellen" aus.</v>
      </c>
      <c r="F50" s="71" t="str">
        <f>_xlfn.TRANSLATE(Validáció!E50,"hu","de")</f>
        <v/>
      </c>
      <c r="G50" s="2">
        <v>0.1</v>
      </c>
      <c r="H50" s="219">
        <f>$G$44*G50</f>
        <v>1.5</v>
      </c>
      <c r="I50" s="17"/>
      <c r="J50" s="22" t="s">
        <v>92</v>
      </c>
      <c r="K50" s="29"/>
      <c r="L50" s="92"/>
      <c r="M50" s="11"/>
    </row>
    <row r="51" spans="1:13" x14ac:dyDescent="0.25">
      <c r="A51" s="67"/>
      <c r="B51" s="69"/>
      <c r="C51" s="67"/>
      <c r="D51" s="71"/>
      <c r="E51" s="69"/>
      <c r="F51" s="68"/>
      <c r="G51" s="2"/>
      <c r="H51" s="219"/>
      <c r="I51" s="1"/>
      <c r="J51" s="41"/>
      <c r="K51" s="29"/>
      <c r="L51" s="92"/>
      <c r="M51" s="11"/>
    </row>
    <row r="52" spans="1:13" ht="42.75" x14ac:dyDescent="0.25">
      <c r="A52" s="67" t="s">
        <v>20</v>
      </c>
      <c r="B52" s="69" t="s">
        <v>93</v>
      </c>
      <c r="C52" s="67" t="s">
        <v>94</v>
      </c>
      <c r="D52" s="117" t="str">
        <f>_xlfn.TRANSLATE(Validáció!C52,"hu","de")</f>
        <v/>
      </c>
      <c r="E52" s="71" t="str">
        <f>_xlfn.TRANSLATE(Validáció!D52,"hu","de")</f>
        <v/>
      </c>
      <c r="F52" s="71" t="str">
        <f>_xlfn.TRANSLATE(Validáció!E52,"hu","de")</f>
        <v/>
      </c>
      <c r="G52" s="2">
        <v>0.2</v>
      </c>
      <c r="H52" s="219">
        <f>$G$44*G52</f>
        <v>3</v>
      </c>
      <c r="I52" s="17"/>
      <c r="J52" s="22" t="s">
        <v>95</v>
      </c>
      <c r="K52" s="29"/>
      <c r="L52" s="93"/>
      <c r="M52" s="11"/>
    </row>
    <row r="53" spans="1:13" ht="28.5" x14ac:dyDescent="0.25">
      <c r="A53" s="67"/>
      <c r="B53" s="69"/>
      <c r="C53" s="67" t="s">
        <v>96</v>
      </c>
      <c r="D53" s="71" t="str">
        <f>_xlfn.TRANSLATE(Validáció!C53,"hu","de")</f>
        <v/>
      </c>
      <c r="E53" s="119" t="str">
        <f>_xlfn.TRANSLATE(Validáció!D53,"hu","de")</f>
        <v/>
      </c>
      <c r="F53" s="71" t="str">
        <f>_xlfn.TRANSLATE(Validáció!E53,"hu","de")</f>
        <v/>
      </c>
      <c r="G53" s="2"/>
      <c r="H53" s="219"/>
      <c r="I53" s="1"/>
      <c r="J53" s="41"/>
      <c r="K53" s="29"/>
      <c r="L53" s="92"/>
      <c r="M53" s="11"/>
    </row>
    <row r="54" spans="1:13" ht="95.45" customHeight="1" x14ac:dyDescent="0.25">
      <c r="A54" s="67" t="s">
        <v>20</v>
      </c>
      <c r="B54" s="69" t="s">
        <v>97</v>
      </c>
      <c r="C54" s="67" t="s">
        <v>98</v>
      </c>
      <c r="D54" s="123" t="str">
        <f>_xlfn.TRANSLATE(Validáció!C54,"hu","de")</f>
        <v>Falls relevant, ersetze bitte das "☐" neben der entsprechenden Antwort durch ein "X". Mehrere Antworten können markiert werden. 
☐ Informationen zum wiederverwendbaren/rückverwendbaren System
☐ Informationen zum ordnungsgemäßen Umgang mit Verpackungen (separate Abholung, Recycling usw.)
☐ Weitere Maßnahmen</v>
      </c>
      <c r="E54" s="119" t="str">
        <f>_xlfn.TRANSLATE(Validáció!D54,"hu","de")</f>
        <v/>
      </c>
      <c r="F54" s="71" t="str">
        <f>_xlfn.TRANSLATE(Validáció!E54,"hu","de")</f>
        <v/>
      </c>
      <c r="G54" s="2">
        <v>0.1</v>
      </c>
      <c r="H54" s="219">
        <f>$G$44*G54</f>
        <v>1.5</v>
      </c>
      <c r="I54" s="17"/>
      <c r="J54" s="22" t="s">
        <v>95</v>
      </c>
      <c r="K54" s="29"/>
      <c r="L54" s="92"/>
      <c r="M54" s="11"/>
    </row>
    <row r="55" spans="1:13" ht="15" thickBot="1" x14ac:dyDescent="0.3">
      <c r="A55" s="71"/>
      <c r="B55" s="66"/>
      <c r="C55" s="66"/>
      <c r="D55" s="69"/>
      <c r="E55" s="71"/>
      <c r="F55" s="68"/>
      <c r="G55" s="16"/>
      <c r="H55" s="219"/>
      <c r="I55" s="1"/>
      <c r="K55" s="29"/>
      <c r="L55" s="92"/>
      <c r="M55" s="11"/>
    </row>
    <row r="56" spans="1:13" ht="15.75" thickBot="1" x14ac:dyDescent="0.3">
      <c r="A56" s="120" t="s">
        <v>99</v>
      </c>
      <c r="B56" s="121"/>
      <c r="C56" s="121"/>
      <c r="D56" s="121"/>
      <c r="E56" s="121"/>
      <c r="F56" s="122"/>
      <c r="G56" s="20">
        <v>5</v>
      </c>
      <c r="H56" s="40"/>
      <c r="I56" s="40"/>
      <c r="K56" s="29"/>
      <c r="L56" s="92"/>
      <c r="M56" s="11"/>
    </row>
    <row r="57" spans="1:13" ht="42.75" x14ac:dyDescent="0.25">
      <c r="A57" s="67" t="s">
        <v>20</v>
      </c>
      <c r="B57" s="69" t="s">
        <v>100</v>
      </c>
      <c r="C57" s="67" t="s">
        <v>101</v>
      </c>
      <c r="D57" s="71" t="str">
        <f>_xlfn.TRANSLATE(Validáció!C57,"hu","de")</f>
        <v/>
      </c>
      <c r="E57" s="119" t="str">
        <f>_xlfn.TRANSLATE(Validáció!D57,"hu","de")</f>
        <v/>
      </c>
      <c r="F57" s="71" t="str">
        <f>_xlfn.TRANSLATE(Validáció!E57,"hu","de")</f>
        <v/>
      </c>
      <c r="G57" s="42">
        <v>0.25</v>
      </c>
      <c r="H57" s="1">
        <f>$G$56*G57</f>
        <v>1.25</v>
      </c>
      <c r="I57" s="17"/>
      <c r="J57" s="22" t="s">
        <v>102</v>
      </c>
      <c r="K57" s="29"/>
      <c r="L57" s="92"/>
      <c r="M57" s="11"/>
    </row>
    <row r="58" spans="1:13" x14ac:dyDescent="0.25">
      <c r="A58" s="67"/>
      <c r="B58" s="69"/>
      <c r="C58" s="75"/>
      <c r="D58" s="76"/>
      <c r="E58" s="69"/>
      <c r="F58" s="68"/>
      <c r="G58" s="16"/>
      <c r="H58" s="1"/>
      <c r="I58" s="1"/>
      <c r="J58" s="41"/>
      <c r="K58" s="29"/>
      <c r="L58" s="92"/>
      <c r="M58" s="11"/>
    </row>
    <row r="59" spans="1:13" s="11" customFormat="1" ht="57" x14ac:dyDescent="0.25">
      <c r="A59" s="67" t="s">
        <v>20</v>
      </c>
      <c r="B59" s="69" t="s">
        <v>103</v>
      </c>
      <c r="C59" s="67" t="s">
        <v>104</v>
      </c>
      <c r="D59" s="117" t="str">
        <f>_xlfn.TRANSLATE(Validáció!C59,"hu","de")</f>
        <v/>
      </c>
      <c r="E59" s="71" t="str">
        <f>_xlfn.TRANSLATE(Validáció!D59,"hu","de")</f>
        <v/>
      </c>
      <c r="F59" s="71" t="str">
        <f>_xlfn.TRANSLATE(Validáció!E59,"hu","de")</f>
        <v/>
      </c>
      <c r="G59" s="42">
        <v>0.25</v>
      </c>
      <c r="H59" s="1">
        <f>$G$56*G59</f>
        <v>1.25</v>
      </c>
      <c r="I59" s="17"/>
      <c r="J59" s="22" t="s">
        <v>105</v>
      </c>
      <c r="K59" s="28"/>
      <c r="L59" s="92"/>
    </row>
    <row r="60" spans="1:13" x14ac:dyDescent="0.25">
      <c r="A60" s="67"/>
      <c r="B60" s="69"/>
      <c r="C60" s="67"/>
      <c r="D60" s="71"/>
      <c r="E60" s="69"/>
      <c r="F60" s="68"/>
      <c r="G60" s="16"/>
      <c r="H60" s="1"/>
      <c r="I60" s="1"/>
      <c r="J60" s="41"/>
      <c r="K60" s="29"/>
      <c r="L60" s="92"/>
      <c r="M60" s="11"/>
    </row>
    <row r="61" spans="1:13" ht="85.5" x14ac:dyDescent="0.25">
      <c r="A61" s="67" t="s">
        <v>26</v>
      </c>
      <c r="B61" s="69" t="s">
        <v>106</v>
      </c>
      <c r="C61" s="67" t="s">
        <v>107</v>
      </c>
      <c r="D61" s="123" t="str">
        <f>_xlfn.TRANSLATE(Validáció!C61,"hu","de")</f>
        <v>Falls relevant, ersetze bitte das "☐" neben der entsprechenden Antwort durch ein "X". Mehrere Antworten können markiert werden. 
☐ Logistische Maßnahmen (weniger Transportkilometer)
☐ Alternative Kraftstoffe/Antriebe (z. B. Elektro-Lkw)
☐ Umweltfreundliche Verkehrsmittel (z. B. Bahn)
☐ Sonstiges</v>
      </c>
      <c r="E61" s="119" t="str">
        <f>_xlfn.TRANSLATE(Validáció!D61,"hu","de")</f>
        <v/>
      </c>
      <c r="F61" s="71" t="str">
        <f>_xlfn.TRANSLATE(Validáció!E61,"hu","de")</f>
        <v/>
      </c>
      <c r="G61" s="42">
        <v>0.5</v>
      </c>
      <c r="H61" s="1">
        <f>$G$56*G61</f>
        <v>2.5</v>
      </c>
      <c r="I61" s="17"/>
      <c r="J61" s="13" t="s">
        <v>49</v>
      </c>
      <c r="K61" s="29"/>
      <c r="L61" s="93"/>
      <c r="M61" s="11"/>
    </row>
    <row r="62" spans="1:13" ht="15" thickBot="1" x14ac:dyDescent="0.3">
      <c r="A62" s="71"/>
      <c r="B62" s="66"/>
      <c r="C62" s="66"/>
      <c r="D62" s="69"/>
      <c r="E62" s="71"/>
      <c r="F62" s="68"/>
      <c r="G62" s="16"/>
      <c r="H62" s="1"/>
      <c r="I62" s="1"/>
      <c r="K62" s="29"/>
      <c r="L62" s="92"/>
      <c r="M62" s="11"/>
    </row>
    <row r="63" spans="1:13" ht="15.75" thickBot="1" x14ac:dyDescent="0.3">
      <c r="A63" s="120" t="s">
        <v>108</v>
      </c>
      <c r="B63" s="121"/>
      <c r="C63" s="121"/>
      <c r="D63" s="121"/>
      <c r="E63" s="121"/>
      <c r="F63" s="121"/>
      <c r="G63" s="20">
        <v>5</v>
      </c>
      <c r="H63" s="40"/>
      <c r="I63" s="40"/>
      <c r="J63" s="32"/>
      <c r="L63" s="92"/>
      <c r="M63" s="11"/>
    </row>
    <row r="64" spans="1:13" ht="102.6" customHeight="1" x14ac:dyDescent="0.25">
      <c r="A64" s="71" t="s">
        <v>20</v>
      </c>
      <c r="B64" s="66" t="s">
        <v>109</v>
      </c>
      <c r="C64" s="77" t="s">
        <v>110</v>
      </c>
      <c r="D64" s="123" t="str">
        <f>_xlfn.TRANSLATE(Validáció!C64,"hu","de")</f>
        <v>Falls relevant, ersetze bitte das "☐" neben der entsprechenden Antwort durch ein "X". Mehrere Antworten können markiert werden. 
☐ Ja, im Benutzerhandbuch
☐ Ja, es ist auf dem Produkt angegeben
☐ Ja, auf unserer Website
☐ Sonstiges (bitte angeben)
☐ Nein</v>
      </c>
      <c r="E64" s="119" t="str">
        <f>_xlfn.TRANSLATE(Validáció!D64,"hu","de")</f>
        <v/>
      </c>
      <c r="F64" s="71" t="str">
        <f>_xlfn.TRANSLATE(Validáció!E64,"hu","de")</f>
        <v/>
      </c>
      <c r="G64" s="42">
        <v>0.2</v>
      </c>
      <c r="H64" s="1">
        <f>$G$63*G64</f>
        <v>1</v>
      </c>
      <c r="I64" s="17"/>
      <c r="J64" s="32" t="s">
        <v>111</v>
      </c>
      <c r="L64" s="93"/>
      <c r="M64" s="11"/>
    </row>
    <row r="65" spans="1:16" x14ac:dyDescent="0.25">
      <c r="A65" s="71"/>
      <c r="B65" s="66"/>
      <c r="C65" s="66"/>
      <c r="D65" s="69"/>
      <c r="E65" s="71"/>
      <c r="F65" s="68"/>
      <c r="G65" s="16"/>
      <c r="H65" s="1"/>
      <c r="I65" s="1"/>
      <c r="J65" s="32"/>
      <c r="L65" s="92"/>
      <c r="M65" s="11"/>
    </row>
    <row r="66" spans="1:16" ht="54.6" customHeight="1" x14ac:dyDescent="0.25">
      <c r="A66" s="71" t="s">
        <v>20</v>
      </c>
      <c r="B66" s="66" t="s">
        <v>112</v>
      </c>
      <c r="C66" s="77" t="s">
        <v>113</v>
      </c>
      <c r="D66" s="117" t="str">
        <f>_xlfn.TRANSLATE(Validáció!C66,"hu","de")</f>
        <v/>
      </c>
      <c r="E66" s="71" t="str">
        <f>_xlfn.TRANSLATE(Validáció!D66,"hu","de")</f>
        <v/>
      </c>
      <c r="F66" s="71" t="str">
        <f>_xlfn.TRANSLATE(Validáció!E66,"hu","de")</f>
        <v/>
      </c>
      <c r="G66" s="42">
        <v>0.2</v>
      </c>
      <c r="H66" s="1">
        <f t="shared" ref="H66:H72" si="0">$G$63*G66</f>
        <v>1</v>
      </c>
      <c r="I66" s="17"/>
      <c r="J66" s="32" t="s">
        <v>114</v>
      </c>
      <c r="L66" s="92"/>
      <c r="M66" s="11"/>
    </row>
    <row r="67" spans="1:16" ht="44.45" customHeight="1" x14ac:dyDescent="0.25">
      <c r="A67" s="71" t="s">
        <v>20</v>
      </c>
      <c r="B67" s="66"/>
      <c r="C67" s="77" t="s">
        <v>115</v>
      </c>
      <c r="D67" s="71" t="str">
        <f>_xlfn.TRANSLATE(Validáció!C67,"hu","de")</f>
        <v/>
      </c>
      <c r="E67" s="119" t="str">
        <f>_xlfn.TRANSLATE(Validáció!D67,"hu","de")</f>
        <v/>
      </c>
      <c r="F67" s="71" t="str">
        <f>_xlfn.TRANSLATE(Validáció!E67,"hu","de")</f>
        <v/>
      </c>
      <c r="G67" s="14"/>
      <c r="H67" s="1"/>
      <c r="I67" s="1"/>
      <c r="J67" s="32"/>
      <c r="L67" s="92"/>
      <c r="M67" s="11"/>
    </row>
    <row r="68" spans="1:16" ht="53.25" customHeight="1" x14ac:dyDescent="0.25">
      <c r="A68" s="71" t="s">
        <v>20</v>
      </c>
      <c r="B68" s="66" t="s">
        <v>116</v>
      </c>
      <c r="C68" s="77" t="s">
        <v>117</v>
      </c>
      <c r="D68" s="117" t="str">
        <f>_xlfn.TRANSLATE(Validáció!C68,"hu","de")</f>
        <v/>
      </c>
      <c r="E68" s="119" t="str">
        <f>_xlfn.TRANSLATE(Validáció!D68,"hu","de")</f>
        <v/>
      </c>
      <c r="F68" s="71" t="str">
        <f>_xlfn.TRANSLATE(Validáció!E68,"hu","de")</f>
        <v/>
      </c>
      <c r="G68" s="42">
        <v>0.2</v>
      </c>
      <c r="H68" s="1">
        <f t="shared" si="0"/>
        <v>1</v>
      </c>
      <c r="I68" s="17"/>
      <c r="J68" s="32" t="s">
        <v>118</v>
      </c>
      <c r="L68" s="92"/>
      <c r="M68" s="11"/>
    </row>
    <row r="69" spans="1:16" x14ac:dyDescent="0.25">
      <c r="A69" s="71"/>
      <c r="B69" s="66"/>
      <c r="C69" s="66"/>
      <c r="D69" s="69"/>
      <c r="E69" s="71"/>
      <c r="F69" s="68"/>
      <c r="G69" s="14"/>
      <c r="H69" s="1"/>
      <c r="I69" s="1"/>
      <c r="J69" s="32"/>
      <c r="L69" s="92"/>
      <c r="M69" s="11"/>
    </row>
    <row r="70" spans="1:16" ht="28.5" x14ac:dyDescent="0.25">
      <c r="A70" s="71" t="s">
        <v>26</v>
      </c>
      <c r="B70" s="66" t="s">
        <v>119</v>
      </c>
      <c r="C70" s="77" t="s">
        <v>120</v>
      </c>
      <c r="D70" s="117" t="str">
        <f>_xlfn.TRANSLATE(Validáció!C70,"hu","de")</f>
        <v/>
      </c>
      <c r="E70" s="119" t="str">
        <f>_xlfn.TRANSLATE(Validáció!D70,"hu","de")</f>
        <v/>
      </c>
      <c r="F70" s="71" t="str">
        <f>_xlfn.TRANSLATE(Validáció!E70,"hu","de")</f>
        <v/>
      </c>
      <c r="G70" s="42">
        <v>0.2</v>
      </c>
      <c r="H70" s="1">
        <f t="shared" si="0"/>
        <v>1</v>
      </c>
      <c r="I70" s="17"/>
      <c r="J70" s="32" t="s">
        <v>118</v>
      </c>
      <c r="L70" s="92"/>
      <c r="M70" s="11"/>
    </row>
    <row r="71" spans="1:16" x14ac:dyDescent="0.25">
      <c r="A71" s="71"/>
      <c r="B71" s="66"/>
      <c r="C71" s="66"/>
      <c r="D71" s="69"/>
      <c r="E71" s="71"/>
      <c r="F71" s="68"/>
      <c r="G71" s="14"/>
      <c r="H71" s="1"/>
      <c r="I71" s="1"/>
      <c r="J71" s="32"/>
      <c r="L71" s="92"/>
      <c r="M71" s="11"/>
    </row>
    <row r="72" spans="1:16" ht="42.75" x14ac:dyDescent="0.25">
      <c r="A72" s="71" t="s">
        <v>20</v>
      </c>
      <c r="B72" s="66" t="s">
        <v>121</v>
      </c>
      <c r="C72" s="77" t="s">
        <v>122</v>
      </c>
      <c r="D72" s="117" t="str">
        <f>_xlfn.TRANSLATE(Validáció!C72,"hu","de")</f>
        <v/>
      </c>
      <c r="E72" s="119" t="str">
        <f>_xlfn.TRANSLATE(Validáció!D72,"hu","de")</f>
        <v/>
      </c>
      <c r="F72" s="71" t="str">
        <f>_xlfn.TRANSLATE(Validáció!E72,"hu","de")</f>
        <v/>
      </c>
      <c r="G72" s="42">
        <v>0.2</v>
      </c>
      <c r="H72" s="1">
        <f t="shared" si="0"/>
        <v>1</v>
      </c>
      <c r="I72" s="17"/>
      <c r="J72" s="32" t="s">
        <v>118</v>
      </c>
      <c r="L72" s="92"/>
      <c r="M72" s="11"/>
    </row>
    <row r="73" spans="1:16" ht="15" thickBot="1" x14ac:dyDescent="0.3">
      <c r="A73" s="80"/>
      <c r="B73" s="78"/>
      <c r="C73" s="78"/>
      <c r="D73" s="79"/>
      <c r="E73" s="80"/>
      <c r="F73" s="81"/>
      <c r="G73" s="18"/>
      <c r="H73" s="19"/>
      <c r="I73" s="19"/>
      <c r="J73" s="32"/>
      <c r="L73" s="92"/>
      <c r="M73" s="11"/>
    </row>
    <row r="74" spans="1:16" s="11" customFormat="1" ht="15.95" customHeight="1" thickTop="1" x14ac:dyDescent="0.25">
      <c r="B74" s="30"/>
      <c r="C74" s="30"/>
      <c r="D74" s="27"/>
      <c r="E74" s="32"/>
      <c r="F74" s="32"/>
      <c r="G74" s="27" t="s">
        <v>4</v>
      </c>
      <c r="H74" s="31">
        <f>SUM(H2:H73)</f>
        <v>100</v>
      </c>
      <c r="I74" s="31">
        <f>SUM(I4:I73)</f>
        <v>0</v>
      </c>
      <c r="J74" s="24"/>
      <c r="K74" s="26"/>
      <c r="L74" s="92"/>
    </row>
    <row r="75" spans="1:16" ht="15" x14ac:dyDescent="0.25">
      <c r="B75" s="30"/>
      <c r="C75" s="30"/>
      <c r="D75" s="27"/>
      <c r="E75" s="32"/>
      <c r="F75" s="32"/>
      <c r="G75" s="29"/>
      <c r="H75" s="31"/>
      <c r="I75" s="33"/>
      <c r="J75" s="13"/>
      <c r="L75" s="92"/>
      <c r="M75" s="11"/>
    </row>
    <row r="76" spans="1:16" x14ac:dyDescent="0.25">
      <c r="B76" s="30"/>
      <c r="C76" s="30"/>
      <c r="D76" s="27"/>
      <c r="E76" s="32"/>
      <c r="F76" s="32"/>
      <c r="G76" s="27"/>
      <c r="H76" s="27"/>
      <c r="I76" s="27"/>
      <c r="J76" s="23"/>
      <c r="L76" s="92"/>
      <c r="M76" s="11"/>
    </row>
    <row r="77" spans="1:16" x14ac:dyDescent="0.25">
      <c r="B77" s="30"/>
      <c r="C77" s="30"/>
      <c r="D77" s="27"/>
      <c r="E77" s="32"/>
      <c r="F77" s="32"/>
      <c r="G77" s="27"/>
      <c r="H77" s="27"/>
      <c r="I77" s="27"/>
      <c r="J77" s="32"/>
      <c r="L77" s="92"/>
      <c r="M77" s="26"/>
      <c r="N77" s="27"/>
      <c r="O77" s="27"/>
      <c r="P77" s="27"/>
    </row>
    <row r="78" spans="1:16" x14ac:dyDescent="0.25">
      <c r="B78" s="30"/>
      <c r="C78" s="30"/>
      <c r="D78" s="27"/>
      <c r="E78" s="32"/>
      <c r="F78" s="32"/>
      <c r="G78" s="27"/>
      <c r="H78" s="27"/>
      <c r="I78" s="27"/>
      <c r="J78" s="32"/>
      <c r="L78" s="92"/>
      <c r="M78" s="26"/>
      <c r="N78" s="27"/>
      <c r="O78" s="27"/>
      <c r="P78" s="27"/>
    </row>
    <row r="79" spans="1:16" x14ac:dyDescent="0.25">
      <c r="B79" s="30"/>
      <c r="C79" s="30"/>
      <c r="D79" s="27"/>
      <c r="E79" s="32"/>
      <c r="F79" s="32"/>
      <c r="G79" s="27"/>
      <c r="H79" s="27"/>
      <c r="I79" s="27"/>
      <c r="J79" s="32"/>
      <c r="K79" s="29"/>
      <c r="L79" s="92"/>
      <c r="M79" s="26"/>
      <c r="N79" s="27"/>
      <c r="O79" s="27"/>
      <c r="P79" s="27"/>
    </row>
    <row r="80" spans="1:16" x14ac:dyDescent="0.25">
      <c r="J80" s="32"/>
      <c r="M80" s="27"/>
      <c r="N80" s="27"/>
      <c r="O80" s="27"/>
      <c r="P80" s="27"/>
    </row>
    <row r="81" spans="10:16" x14ac:dyDescent="0.25">
      <c r="J81" s="32"/>
      <c r="M81" s="27"/>
      <c r="N81" s="27"/>
      <c r="O81" s="27"/>
      <c r="P81" s="27"/>
    </row>
    <row r="82" spans="10:16" x14ac:dyDescent="0.25">
      <c r="J82" s="32"/>
      <c r="M82" s="27"/>
      <c r="N82" s="27"/>
      <c r="O82" s="27"/>
      <c r="P82" s="27"/>
    </row>
  </sheetData>
  <mergeCells count="21">
    <mergeCell ref="G11:G13"/>
    <mergeCell ref="I11:I13"/>
    <mergeCell ref="H15:H19"/>
    <mergeCell ref="I15:I19"/>
    <mergeCell ref="G24:G26"/>
    <mergeCell ref="H24:H26"/>
    <mergeCell ref="I24:I26"/>
    <mergeCell ref="G15:G19"/>
    <mergeCell ref="G28:G30"/>
    <mergeCell ref="H28:H30"/>
    <mergeCell ref="I28:I30"/>
    <mergeCell ref="G41:G43"/>
    <mergeCell ref="H41:H43"/>
    <mergeCell ref="I41:I43"/>
    <mergeCell ref="H54:H55"/>
    <mergeCell ref="G45:G46"/>
    <mergeCell ref="H45:H46"/>
    <mergeCell ref="I45:I46"/>
    <mergeCell ref="H48:H49"/>
    <mergeCell ref="H50:H51"/>
    <mergeCell ref="H52:H5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C88"/>
  <sheetViews>
    <sheetView topLeftCell="C1" workbookViewId="0">
      <selection activeCell="I17" sqref="I17"/>
    </sheetView>
  </sheetViews>
  <sheetFormatPr defaultColWidth="11.42578125" defaultRowHeight="12.75" x14ac:dyDescent="0.2"/>
  <cols>
    <col min="1" max="1" width="13.5703125" style="49" hidden="1" customWidth="1"/>
    <col min="2" max="2" width="48.85546875" style="49" hidden="1" customWidth="1"/>
    <col min="3" max="3" width="10.85546875" style="280" bestFit="1" customWidth="1"/>
    <col min="4" max="4" width="38.5703125" style="315" customWidth="1"/>
    <col min="5" max="5" width="29.85546875" style="283" customWidth="1"/>
    <col min="6" max="6" width="29.140625" style="283" customWidth="1"/>
    <col min="7" max="7" width="37.140625" style="283" customWidth="1"/>
    <col min="8" max="8" width="24" style="283" customWidth="1"/>
    <col min="9" max="9" width="34.5703125" style="283" customWidth="1"/>
    <col min="10" max="10" width="30.5703125" style="283" customWidth="1"/>
    <col min="11" max="11" width="29.42578125" style="283" customWidth="1"/>
    <col min="12" max="12" width="48.42578125" style="283" customWidth="1"/>
    <col min="13" max="13" width="11.5703125" style="283" customWidth="1"/>
    <col min="14" max="14" width="6.140625" style="283" customWidth="1"/>
    <col min="15" max="15" width="36.140625" style="283" customWidth="1"/>
    <col min="16" max="16" width="8" style="283" customWidth="1"/>
    <col min="17" max="17" width="24.85546875" style="283" customWidth="1"/>
    <col min="18" max="18" width="19.5703125" style="283" customWidth="1"/>
    <col min="19" max="19" width="17.5703125" style="283" customWidth="1"/>
    <col min="20" max="55" width="11.42578125" style="283"/>
    <col min="56" max="16384" width="11.42578125" style="49"/>
  </cols>
  <sheetData>
    <row r="1" spans="1:19" x14ac:dyDescent="0.2">
      <c r="A1" s="49" t="s">
        <v>395</v>
      </c>
      <c r="D1" s="281"/>
      <c r="E1" s="282"/>
    </row>
    <row r="2" spans="1:19" ht="15.75" x14ac:dyDescent="0.25">
      <c r="C2" s="280" t="s">
        <v>396</v>
      </c>
      <c r="D2" s="284" t="s">
        <v>397</v>
      </c>
      <c r="E2" s="285"/>
      <c r="F2" s="285"/>
      <c r="G2" s="285"/>
      <c r="H2" s="285"/>
      <c r="I2" s="285"/>
      <c r="J2" s="286"/>
      <c r="K2" s="287"/>
      <c r="L2" s="287"/>
      <c r="M2" s="287"/>
      <c r="O2" s="288"/>
      <c r="P2" s="288"/>
      <c r="Q2" s="288"/>
      <c r="R2" s="288"/>
    </row>
    <row r="3" spans="1:19" ht="38.25" x14ac:dyDescent="0.2">
      <c r="A3" s="52" t="s">
        <v>398</v>
      </c>
      <c r="B3" s="58"/>
      <c r="D3" s="289" t="s">
        <v>399</v>
      </c>
      <c r="E3" s="289" t="s">
        <v>400</v>
      </c>
      <c r="F3" s="289" t="s">
        <v>401</v>
      </c>
      <c r="G3" s="290" t="s">
        <v>402</v>
      </c>
      <c r="H3" s="289" t="s">
        <v>403</v>
      </c>
      <c r="I3" s="289" t="s">
        <v>305</v>
      </c>
      <c r="J3" s="289" t="s">
        <v>404</v>
      </c>
      <c r="K3" s="291"/>
      <c r="L3" s="292"/>
      <c r="N3" s="292"/>
      <c r="O3" s="291"/>
      <c r="P3" s="291"/>
      <c r="Q3" s="293"/>
      <c r="R3" s="291"/>
    </row>
    <row r="4" spans="1:19" ht="25.5" x14ac:dyDescent="0.2">
      <c r="A4" s="56">
        <v>0.2</v>
      </c>
      <c r="B4" s="61" t="s">
        <v>405</v>
      </c>
      <c r="D4" s="294" t="s">
        <v>406</v>
      </c>
      <c r="E4" s="295" t="s">
        <v>407</v>
      </c>
      <c r="F4" s="296"/>
      <c r="G4" s="297" t="s">
        <v>123</v>
      </c>
      <c r="H4" s="298" t="b">
        <v>0</v>
      </c>
      <c r="I4" s="294"/>
      <c r="J4" s="294" t="s">
        <v>408</v>
      </c>
      <c r="K4" s="299"/>
      <c r="L4" s="300"/>
      <c r="M4" s="299"/>
      <c r="N4" s="301"/>
      <c r="O4" s="302"/>
      <c r="P4" s="299"/>
      <c r="R4" s="299"/>
      <c r="S4" s="303"/>
    </row>
    <row r="5" spans="1:19" ht="25.5" x14ac:dyDescent="0.2">
      <c r="A5" s="56">
        <v>0.2</v>
      </c>
      <c r="B5" s="61" t="s">
        <v>405</v>
      </c>
      <c r="D5" s="294" t="s">
        <v>406</v>
      </c>
      <c r="E5" s="304" t="s">
        <v>409</v>
      </c>
      <c r="F5" s="296"/>
      <c r="G5" s="297" t="s">
        <v>123</v>
      </c>
      <c r="H5" s="298" t="b">
        <v>0</v>
      </c>
      <c r="I5" s="294"/>
      <c r="J5" s="294" t="s">
        <v>408</v>
      </c>
      <c r="K5" s="299"/>
      <c r="L5" s="300"/>
      <c r="M5" s="299"/>
      <c r="N5" s="301"/>
      <c r="O5" s="302"/>
      <c r="P5" s="299"/>
      <c r="R5" s="299"/>
    </row>
    <row r="6" spans="1:19" ht="38.25" x14ac:dyDescent="0.2">
      <c r="A6" s="56">
        <v>0.15</v>
      </c>
      <c r="B6" s="61" t="s">
        <v>410</v>
      </c>
      <c r="D6" s="294" t="s">
        <v>406</v>
      </c>
      <c r="E6" s="304" t="s">
        <v>411</v>
      </c>
      <c r="F6" s="296"/>
      <c r="G6" s="305" t="s">
        <v>124</v>
      </c>
      <c r="H6" s="298" t="b">
        <v>0</v>
      </c>
      <c r="I6" s="294"/>
      <c r="J6" s="294" t="s">
        <v>408</v>
      </c>
      <c r="K6" s="299"/>
      <c r="L6" s="300"/>
      <c r="M6" s="299"/>
      <c r="N6" s="301"/>
      <c r="O6" s="302"/>
      <c r="R6" s="299"/>
    </row>
    <row r="7" spans="1:19" ht="38.25" x14ac:dyDescent="0.2">
      <c r="A7" s="56">
        <v>0.15</v>
      </c>
      <c r="B7" s="61" t="s">
        <v>410</v>
      </c>
      <c r="D7" s="294" t="s">
        <v>406</v>
      </c>
      <c r="E7" s="304" t="s">
        <v>412</v>
      </c>
      <c r="F7" s="296"/>
      <c r="G7" s="305" t="s">
        <v>124</v>
      </c>
      <c r="H7" s="298" t="b">
        <v>0</v>
      </c>
      <c r="I7" s="294"/>
      <c r="J7" s="294" t="s">
        <v>413</v>
      </c>
      <c r="K7" s="299"/>
      <c r="L7" s="300"/>
      <c r="M7" s="299"/>
      <c r="N7" s="301"/>
      <c r="O7" s="302"/>
      <c r="R7" s="299"/>
    </row>
    <row r="8" spans="1:19" ht="54" customHeight="1" x14ac:dyDescent="0.2">
      <c r="A8" s="56">
        <v>0.1</v>
      </c>
      <c r="B8" s="61" t="s">
        <v>414</v>
      </c>
      <c r="D8" s="294" t="s">
        <v>415</v>
      </c>
      <c r="E8" s="304" t="s">
        <v>416</v>
      </c>
      <c r="F8" s="296"/>
      <c r="G8" s="305" t="s">
        <v>124</v>
      </c>
      <c r="H8" s="298" t="b">
        <v>0</v>
      </c>
      <c r="I8" s="306"/>
      <c r="J8" s="294"/>
      <c r="K8" s="299"/>
      <c r="L8" s="300"/>
      <c r="M8" s="299"/>
      <c r="N8" s="301"/>
      <c r="O8" s="302"/>
      <c r="R8" s="299"/>
    </row>
    <row r="9" spans="1:19" ht="46.7" customHeight="1" x14ac:dyDescent="0.2">
      <c r="A9" s="56">
        <v>0.1</v>
      </c>
      <c r="B9" s="61" t="s">
        <v>414</v>
      </c>
      <c r="D9" s="294" t="s">
        <v>415</v>
      </c>
      <c r="E9" s="304" t="s">
        <v>417</v>
      </c>
      <c r="F9" s="296"/>
      <c r="G9" s="305" t="s">
        <v>124</v>
      </c>
      <c r="H9" s="298" t="b">
        <v>0</v>
      </c>
      <c r="I9" s="306"/>
      <c r="J9" s="294"/>
      <c r="K9" s="299"/>
      <c r="L9" s="300"/>
      <c r="M9" s="299"/>
      <c r="N9" s="301"/>
      <c r="O9" s="302"/>
      <c r="R9" s="299"/>
    </row>
    <row r="10" spans="1:19" ht="33.6" customHeight="1" x14ac:dyDescent="0.2">
      <c r="A10" s="56">
        <v>0.05</v>
      </c>
      <c r="B10" s="61" t="s">
        <v>414</v>
      </c>
      <c r="D10" s="294" t="s">
        <v>415</v>
      </c>
      <c r="E10" s="304" t="s">
        <v>418</v>
      </c>
      <c r="F10" s="296"/>
      <c r="G10" s="305" t="s">
        <v>124</v>
      </c>
      <c r="H10" s="298" t="b">
        <v>0</v>
      </c>
      <c r="I10" s="306"/>
      <c r="J10" s="294"/>
      <c r="K10" s="299"/>
      <c r="L10" s="300"/>
      <c r="M10" s="299"/>
      <c r="N10" s="301"/>
    </row>
    <row r="11" spans="1:19" ht="36" customHeight="1" x14ac:dyDescent="0.2">
      <c r="A11" s="56">
        <v>0.05</v>
      </c>
      <c r="B11" s="61" t="s">
        <v>414</v>
      </c>
      <c r="D11" s="294" t="s">
        <v>415</v>
      </c>
      <c r="E11" s="304" t="s">
        <v>419</v>
      </c>
      <c r="F11" s="296"/>
      <c r="G11" s="305" t="s">
        <v>124</v>
      </c>
      <c r="H11" s="298" t="b">
        <v>0</v>
      </c>
      <c r="I11" s="306"/>
      <c r="J11" s="294"/>
      <c r="K11" s="299"/>
      <c r="L11" s="299"/>
      <c r="M11" s="299"/>
      <c r="N11" s="301"/>
    </row>
    <row r="12" spans="1:19" x14ac:dyDescent="0.2">
      <c r="D12" s="281"/>
      <c r="E12" s="282"/>
    </row>
    <row r="13" spans="1:19" x14ac:dyDescent="0.2">
      <c r="D13" s="281"/>
      <c r="E13" s="282"/>
    </row>
    <row r="14" spans="1:19" ht="15.75" x14ac:dyDescent="0.25">
      <c r="D14" s="307" t="s">
        <v>420</v>
      </c>
      <c r="E14" s="307"/>
      <c r="F14" s="307"/>
      <c r="G14" s="307"/>
    </row>
    <row r="15" spans="1:19" x14ac:dyDescent="0.2">
      <c r="A15" s="52" t="s">
        <v>398</v>
      </c>
      <c r="B15" s="58"/>
      <c r="D15" s="289" t="s">
        <v>400</v>
      </c>
      <c r="E15" s="289" t="s">
        <v>401</v>
      </c>
      <c r="F15" s="308" t="s">
        <v>305</v>
      </c>
      <c r="G15" s="289" t="s">
        <v>404</v>
      </c>
    </row>
    <row r="16" spans="1:19" ht="38.25" x14ac:dyDescent="0.2">
      <c r="A16" s="56">
        <v>0.2</v>
      </c>
      <c r="B16" s="146" t="s">
        <v>421</v>
      </c>
      <c r="D16" s="304" t="s">
        <v>422</v>
      </c>
      <c r="E16" s="309" t="s">
        <v>125</v>
      </c>
      <c r="F16" s="296"/>
      <c r="G16" s="294" t="s">
        <v>413</v>
      </c>
    </row>
    <row r="17" spans="1:12" x14ac:dyDescent="0.2">
      <c r="A17" s="56">
        <v>0.1</v>
      </c>
      <c r="B17" s="146" t="s">
        <v>423</v>
      </c>
      <c r="D17" s="304" t="s">
        <v>424</v>
      </c>
      <c r="E17" s="310" t="s">
        <v>125</v>
      </c>
      <c r="F17" s="296"/>
      <c r="G17" s="294" t="s">
        <v>413</v>
      </c>
    </row>
    <row r="18" spans="1:12" ht="25.5" x14ac:dyDescent="0.2">
      <c r="A18" s="56">
        <v>0.1</v>
      </c>
      <c r="B18" s="146" t="s">
        <v>421</v>
      </c>
      <c r="D18" s="304" t="s">
        <v>425</v>
      </c>
      <c r="E18" s="296"/>
      <c r="F18" s="296"/>
      <c r="G18" s="294" t="s">
        <v>426</v>
      </c>
    </row>
    <row r="19" spans="1:12" ht="38.25" x14ac:dyDescent="0.2">
      <c r="A19" s="56">
        <v>0.4</v>
      </c>
      <c r="B19" s="146" t="s">
        <v>421</v>
      </c>
      <c r="D19" s="304" t="s">
        <v>427</v>
      </c>
      <c r="E19" s="296"/>
      <c r="F19" s="296"/>
      <c r="G19" s="294" t="s">
        <v>315</v>
      </c>
    </row>
    <row r="20" spans="1:12" ht="38.25" x14ac:dyDescent="0.2">
      <c r="A20" s="56">
        <v>0.05</v>
      </c>
      <c r="B20" s="146" t="s">
        <v>421</v>
      </c>
      <c r="D20" s="304" t="s">
        <v>428</v>
      </c>
      <c r="E20" s="296"/>
      <c r="F20" s="296"/>
      <c r="G20" s="294" t="s">
        <v>429</v>
      </c>
    </row>
    <row r="21" spans="1:12" ht="25.5" x14ac:dyDescent="0.2">
      <c r="A21" s="56">
        <v>0.05</v>
      </c>
      <c r="B21" s="146" t="s">
        <v>421</v>
      </c>
      <c r="D21" s="304" t="s">
        <v>430</v>
      </c>
      <c r="E21" s="296"/>
      <c r="F21" s="296"/>
      <c r="G21" s="294" t="s">
        <v>429</v>
      </c>
    </row>
    <row r="22" spans="1:12" x14ac:dyDescent="0.2">
      <c r="D22" s="281"/>
      <c r="E22" s="282"/>
    </row>
    <row r="23" spans="1:12" x14ac:dyDescent="0.2">
      <c r="D23" s="281"/>
      <c r="E23" s="282"/>
    </row>
    <row r="24" spans="1:12" x14ac:dyDescent="0.2">
      <c r="D24" s="311" t="s">
        <v>431</v>
      </c>
      <c r="E24" s="282"/>
    </row>
    <row r="26" spans="1:12" ht="15.75" x14ac:dyDescent="0.25">
      <c r="C26" s="280" t="s">
        <v>432</v>
      </c>
      <c r="D26" s="284" t="s">
        <v>604</v>
      </c>
      <c r="E26" s="285"/>
      <c r="F26" s="285"/>
      <c r="G26" s="286"/>
      <c r="I26" s="284" t="s">
        <v>433</v>
      </c>
      <c r="J26" s="285"/>
      <c r="K26" s="285"/>
      <c r="L26" s="286"/>
    </row>
    <row r="27" spans="1:12" ht="15.75" x14ac:dyDescent="0.25">
      <c r="D27" s="312" t="s">
        <v>434</v>
      </c>
      <c r="E27" s="296"/>
      <c r="F27" s="312" t="s">
        <v>435</v>
      </c>
      <c r="G27" s="296"/>
      <c r="I27" s="312" t="s">
        <v>434</v>
      </c>
      <c r="J27" s="296"/>
      <c r="K27" s="312" t="s">
        <v>435</v>
      </c>
      <c r="L27" s="296"/>
    </row>
    <row r="28" spans="1:12" ht="25.5" x14ac:dyDescent="0.25">
      <c r="A28" s="52" t="s">
        <v>398</v>
      </c>
      <c r="B28" s="58"/>
      <c r="D28" s="289" t="s">
        <v>400</v>
      </c>
      <c r="E28" s="289" t="s">
        <v>401</v>
      </c>
      <c r="F28" s="289" t="s">
        <v>403</v>
      </c>
      <c r="G28" s="289" t="s">
        <v>404</v>
      </c>
      <c r="H28" s="313"/>
      <c r="I28" s="289" t="s">
        <v>400</v>
      </c>
      <c r="J28" s="289" t="s">
        <v>401</v>
      </c>
      <c r="K28" s="289" t="s">
        <v>403</v>
      </c>
      <c r="L28" s="289" t="s">
        <v>404</v>
      </c>
    </row>
    <row r="29" spans="1:12" ht="38.25" x14ac:dyDescent="0.2">
      <c r="A29" s="56">
        <v>0.1</v>
      </c>
      <c r="B29" s="53" t="s">
        <v>421</v>
      </c>
      <c r="D29" s="294" t="s">
        <v>436</v>
      </c>
      <c r="E29" s="314"/>
      <c r="F29" s="298" t="b">
        <v>0</v>
      </c>
      <c r="G29" s="294" t="s">
        <v>437</v>
      </c>
      <c r="I29" s="294" t="s">
        <v>436</v>
      </c>
      <c r="J29" s="296"/>
      <c r="K29" s="298" t="b">
        <v>0</v>
      </c>
      <c r="L29" s="294" t="s">
        <v>437</v>
      </c>
    </row>
    <row r="30" spans="1:12" x14ac:dyDescent="0.2">
      <c r="A30" s="56">
        <v>0.1</v>
      </c>
      <c r="B30" s="53" t="s">
        <v>421</v>
      </c>
      <c r="D30" s="294" t="s">
        <v>438</v>
      </c>
      <c r="E30" s="314"/>
      <c r="F30" s="298" t="b">
        <v>0</v>
      </c>
      <c r="G30" s="294" t="s">
        <v>439</v>
      </c>
      <c r="I30" s="294" t="s">
        <v>438</v>
      </c>
      <c r="J30" s="296"/>
      <c r="K30" s="298" t="b">
        <v>0</v>
      </c>
      <c r="L30" s="294" t="s">
        <v>439</v>
      </c>
    </row>
    <row r="31" spans="1:12" ht="51" x14ac:dyDescent="0.2">
      <c r="A31" s="56">
        <v>0.1</v>
      </c>
      <c r="B31" s="53" t="s">
        <v>421</v>
      </c>
      <c r="D31" s="294" t="s">
        <v>440</v>
      </c>
      <c r="E31" s="314"/>
      <c r="F31" s="298" t="b">
        <v>0</v>
      </c>
      <c r="G31" s="294" t="s">
        <v>441</v>
      </c>
      <c r="I31" s="294" t="s">
        <v>440</v>
      </c>
      <c r="J31" s="296"/>
      <c r="K31" s="298" t="b">
        <v>0</v>
      </c>
      <c r="L31" s="294" t="s">
        <v>441</v>
      </c>
    </row>
    <row r="32" spans="1:12" x14ac:dyDescent="0.2">
      <c r="A32" s="56">
        <v>0.1</v>
      </c>
      <c r="B32" s="53" t="s">
        <v>421</v>
      </c>
      <c r="D32" s="294" t="s">
        <v>442</v>
      </c>
      <c r="E32" s="314"/>
      <c r="F32" s="298" t="b">
        <v>0</v>
      </c>
      <c r="G32" s="294" t="s">
        <v>429</v>
      </c>
      <c r="I32" s="294" t="s">
        <v>442</v>
      </c>
      <c r="J32" s="296"/>
      <c r="K32" s="298" t="b">
        <v>0</v>
      </c>
      <c r="L32" s="294" t="s">
        <v>429</v>
      </c>
    </row>
    <row r="33" spans="1:13" ht="25.5" x14ac:dyDescent="0.2">
      <c r="A33" s="56">
        <v>0.1</v>
      </c>
      <c r="B33" s="53" t="s">
        <v>443</v>
      </c>
      <c r="D33" s="294" t="s">
        <v>444</v>
      </c>
      <c r="E33" s="314"/>
      <c r="F33" s="298" t="b">
        <v>0</v>
      </c>
      <c r="G33" s="294" t="s">
        <v>441</v>
      </c>
      <c r="I33" s="294" t="s">
        <v>444</v>
      </c>
      <c r="J33" s="296"/>
      <c r="K33" s="298" t="b">
        <v>0</v>
      </c>
      <c r="L33" s="294" t="s">
        <v>441</v>
      </c>
    </row>
    <row r="34" spans="1:13" ht="25.5" x14ac:dyDescent="0.2">
      <c r="A34" s="56">
        <v>0.1</v>
      </c>
      <c r="B34" s="53" t="s">
        <v>421</v>
      </c>
      <c r="D34" s="294" t="s">
        <v>445</v>
      </c>
      <c r="E34" s="314"/>
      <c r="F34" s="298" t="b">
        <v>0</v>
      </c>
      <c r="G34" s="294" t="s">
        <v>439</v>
      </c>
      <c r="I34" s="294" t="s">
        <v>445</v>
      </c>
      <c r="J34" s="296"/>
      <c r="K34" s="298" t="b">
        <v>0</v>
      </c>
      <c r="L34" s="294" t="s">
        <v>439</v>
      </c>
    </row>
    <row r="35" spans="1:13" ht="51" x14ac:dyDescent="0.2">
      <c r="A35" s="56">
        <v>0.4</v>
      </c>
      <c r="B35" s="53" t="s">
        <v>421</v>
      </c>
      <c r="D35" s="294" t="s">
        <v>446</v>
      </c>
      <c r="E35" s="314"/>
      <c r="F35" s="298" t="b">
        <v>0</v>
      </c>
      <c r="G35" s="294" t="s">
        <v>447</v>
      </c>
      <c r="I35" s="294" t="s">
        <v>446</v>
      </c>
      <c r="J35" s="296"/>
      <c r="K35" s="298" t="b">
        <v>0</v>
      </c>
      <c r="L35" s="294" t="s">
        <v>447</v>
      </c>
      <c r="M35" s="299"/>
    </row>
    <row r="36" spans="1:13" ht="15" customHeight="1" x14ac:dyDescent="0.2">
      <c r="E36" s="316"/>
    </row>
    <row r="38" spans="1:13" x14ac:dyDescent="0.2">
      <c r="C38" s="280" t="s">
        <v>448</v>
      </c>
      <c r="D38" s="317" t="s">
        <v>449</v>
      </c>
      <c r="E38" s="317"/>
      <c r="F38" s="318" t="s">
        <v>450</v>
      </c>
      <c r="G38" s="319"/>
    </row>
    <row r="39" spans="1:13" x14ac:dyDescent="0.2">
      <c r="D39" s="289" t="s">
        <v>451</v>
      </c>
      <c r="E39" s="320" t="s">
        <v>452</v>
      </c>
      <c r="F39" s="320" t="s">
        <v>453</v>
      </c>
      <c r="G39" s="320" t="s">
        <v>454</v>
      </c>
      <c r="H39" s="320" t="s">
        <v>455</v>
      </c>
    </row>
    <row r="40" spans="1:13" ht="25.5" x14ac:dyDescent="0.2">
      <c r="D40" s="294" t="s">
        <v>456</v>
      </c>
      <c r="E40" s="321"/>
      <c r="F40" s="321"/>
      <c r="G40" s="321"/>
      <c r="H40" s="321"/>
      <c r="I40" s="280" t="s">
        <v>457</v>
      </c>
    </row>
    <row r="41" spans="1:13" ht="10.5" customHeight="1" x14ac:dyDescent="0.2">
      <c r="D41" s="322" t="s">
        <v>458</v>
      </c>
      <c r="E41" s="321"/>
      <c r="F41" s="321"/>
      <c r="G41" s="321"/>
      <c r="H41" s="321"/>
    </row>
    <row r="42" spans="1:13" ht="28.7" customHeight="1" x14ac:dyDescent="0.2">
      <c r="D42" s="323"/>
      <c r="E42" s="324" t="s">
        <v>123</v>
      </c>
      <c r="F42" s="324" t="s">
        <v>123</v>
      </c>
      <c r="G42" s="324" t="s">
        <v>123</v>
      </c>
      <c r="H42" s="324" t="s">
        <v>123</v>
      </c>
    </row>
    <row r="43" spans="1:13" x14ac:dyDescent="0.2">
      <c r="D43" s="294" t="s">
        <v>459</v>
      </c>
      <c r="E43" s="321"/>
      <c r="F43" s="321"/>
      <c r="G43" s="321"/>
      <c r="H43" s="321"/>
    </row>
    <row r="44" spans="1:13" x14ac:dyDescent="0.2">
      <c r="D44" s="294" t="s">
        <v>460</v>
      </c>
      <c r="E44" s="321"/>
      <c r="F44" s="321"/>
      <c r="G44" s="321"/>
      <c r="H44" s="321"/>
    </row>
    <row r="45" spans="1:13" x14ac:dyDescent="0.2">
      <c r="D45" s="294" t="s">
        <v>461</v>
      </c>
      <c r="E45" s="325" t="b">
        <v>0</v>
      </c>
      <c r="F45" s="325" t="b">
        <v>0</v>
      </c>
      <c r="G45" s="325" t="b">
        <v>0</v>
      </c>
      <c r="H45" s="325" t="b">
        <v>0</v>
      </c>
    </row>
    <row r="46" spans="1:13" x14ac:dyDescent="0.2">
      <c r="D46" s="326" t="s">
        <v>462</v>
      </c>
      <c r="E46" s="327">
        <f>SUM(E40+E41+E43+E44)</f>
        <v>0</v>
      </c>
      <c r="F46" s="327">
        <f t="shared" ref="F46:H46" si="0">SUM(F40+F41+F43+F44)</f>
        <v>0</v>
      </c>
      <c r="G46" s="327">
        <f t="shared" si="0"/>
        <v>0</v>
      </c>
      <c r="H46" s="327">
        <f t="shared" si="0"/>
        <v>0</v>
      </c>
    </row>
    <row r="47" spans="1:13" x14ac:dyDescent="0.2">
      <c r="D47" s="328"/>
      <c r="E47" s="329"/>
    </row>
    <row r="48" spans="1:13" x14ac:dyDescent="0.2">
      <c r="C48" s="280" t="s">
        <v>463</v>
      </c>
      <c r="D48" s="317" t="s">
        <v>464</v>
      </c>
      <c r="E48" s="317"/>
      <c r="F48" s="318" t="s">
        <v>450</v>
      </c>
      <c r="G48" s="319"/>
    </row>
    <row r="49" spans="3:9" x14ac:dyDescent="0.2">
      <c r="D49" s="289" t="s">
        <v>465</v>
      </c>
      <c r="E49" s="320" t="s">
        <v>466</v>
      </c>
      <c r="F49" s="320" t="s">
        <v>453</v>
      </c>
      <c r="G49" s="320" t="s">
        <v>454</v>
      </c>
      <c r="H49" s="320" t="s">
        <v>467</v>
      </c>
      <c r="I49" s="280" t="s">
        <v>457</v>
      </c>
    </row>
    <row r="50" spans="3:9" x14ac:dyDescent="0.2">
      <c r="D50" s="294" t="s">
        <v>468</v>
      </c>
      <c r="E50" s="321">
        <v>0.05</v>
      </c>
      <c r="F50" s="321"/>
      <c r="G50" s="321"/>
      <c r="H50" s="321"/>
    </row>
    <row r="51" spans="3:9" ht="10.5" customHeight="1" x14ac:dyDescent="0.2">
      <c r="D51" s="330" t="s">
        <v>469</v>
      </c>
      <c r="E51" s="321"/>
      <c r="F51" s="321"/>
      <c r="G51" s="321"/>
      <c r="H51" s="321"/>
    </row>
    <row r="52" spans="3:9" ht="45.6" customHeight="1" x14ac:dyDescent="0.2">
      <c r="D52" s="331"/>
      <c r="E52" s="324" t="s">
        <v>123</v>
      </c>
      <c r="F52" s="324" t="s">
        <v>123</v>
      </c>
      <c r="G52" s="324" t="s">
        <v>123</v>
      </c>
      <c r="H52" s="324" t="s">
        <v>123</v>
      </c>
    </row>
    <row r="53" spans="3:9" x14ac:dyDescent="0.2">
      <c r="D53" s="294" t="s">
        <v>470</v>
      </c>
      <c r="E53" s="321"/>
      <c r="F53" s="321"/>
      <c r="G53" s="321"/>
      <c r="H53" s="321"/>
    </row>
    <row r="54" spans="3:9" x14ac:dyDescent="0.2">
      <c r="D54" s="294" t="s">
        <v>471</v>
      </c>
      <c r="E54" s="314"/>
      <c r="F54" s="314"/>
      <c r="G54" s="314"/>
      <c r="H54" s="314"/>
    </row>
    <row r="55" spans="3:9" x14ac:dyDescent="0.2">
      <c r="D55" s="294" t="s">
        <v>472</v>
      </c>
      <c r="E55" s="321"/>
      <c r="F55" s="321"/>
      <c r="G55" s="321"/>
      <c r="H55" s="321"/>
    </row>
    <row r="56" spans="3:9" x14ac:dyDescent="0.2">
      <c r="D56" s="294" t="s">
        <v>460</v>
      </c>
      <c r="E56" s="321"/>
      <c r="F56" s="321"/>
      <c r="G56" s="321"/>
      <c r="H56" s="321"/>
    </row>
    <row r="57" spans="3:9" x14ac:dyDescent="0.2">
      <c r="D57" s="294" t="s">
        <v>461</v>
      </c>
      <c r="E57" s="325" t="b">
        <v>0</v>
      </c>
      <c r="F57" s="325" t="b">
        <v>0</v>
      </c>
      <c r="G57" s="325" t="b">
        <v>0</v>
      </c>
      <c r="H57" s="325" t="b">
        <v>0</v>
      </c>
    </row>
    <row r="58" spans="3:9" x14ac:dyDescent="0.2">
      <c r="D58" s="326" t="s">
        <v>462</v>
      </c>
      <c r="E58" s="327">
        <f>SUM(E50,E51,E53,E55,E56)</f>
        <v>0.05</v>
      </c>
      <c r="F58" s="327">
        <f t="shared" ref="F58:H58" si="1">SUM(F50,F51,F53,F55,F56)</f>
        <v>0</v>
      </c>
      <c r="G58" s="327">
        <f t="shared" si="1"/>
        <v>0</v>
      </c>
      <c r="H58" s="327">
        <f t="shared" si="1"/>
        <v>0</v>
      </c>
    </row>
    <row r="61" spans="3:9" x14ac:dyDescent="0.2">
      <c r="C61" s="280" t="s">
        <v>473</v>
      </c>
      <c r="D61" s="332" t="s">
        <v>474</v>
      </c>
      <c r="E61" s="333"/>
      <c r="F61" s="318" t="s">
        <v>450</v>
      </c>
      <c r="G61" s="319"/>
    </row>
    <row r="62" spans="3:9" ht="21.6" customHeight="1" x14ac:dyDescent="0.2">
      <c r="D62" s="289" t="s">
        <v>451</v>
      </c>
      <c r="E62" s="320" t="s">
        <v>475</v>
      </c>
      <c r="F62" s="320" t="s">
        <v>476</v>
      </c>
      <c r="G62" s="320" t="s">
        <v>477</v>
      </c>
      <c r="H62" s="320" t="s">
        <v>478</v>
      </c>
      <c r="I62" s="280" t="s">
        <v>457</v>
      </c>
    </row>
    <row r="63" spans="3:9" ht="25.5" x14ac:dyDescent="0.2">
      <c r="D63" s="294" t="s">
        <v>456</v>
      </c>
      <c r="E63" s="321"/>
      <c r="F63" s="321"/>
      <c r="G63" s="321"/>
      <c r="H63" s="321"/>
    </row>
    <row r="64" spans="3:9" ht="10.35" customHeight="1" x14ac:dyDescent="0.2">
      <c r="D64" s="322" t="s">
        <v>458</v>
      </c>
      <c r="E64" s="321"/>
      <c r="F64" s="321"/>
      <c r="G64" s="321"/>
      <c r="H64" s="321"/>
    </row>
    <row r="65" spans="4:9" ht="37.700000000000003" customHeight="1" x14ac:dyDescent="0.2">
      <c r="D65" s="323"/>
      <c r="E65" s="324" t="s">
        <v>123</v>
      </c>
      <c r="F65" s="324" t="s">
        <v>123</v>
      </c>
      <c r="G65" s="324" t="s">
        <v>123</v>
      </c>
      <c r="H65" s="324" t="s">
        <v>123</v>
      </c>
    </row>
    <row r="66" spans="4:9" x14ac:dyDescent="0.2">
      <c r="D66" s="294" t="s">
        <v>459</v>
      </c>
      <c r="E66" s="321"/>
      <c r="F66" s="321"/>
      <c r="G66" s="321"/>
      <c r="H66" s="321"/>
    </row>
    <row r="67" spans="4:9" x14ac:dyDescent="0.2">
      <c r="D67" s="294" t="s">
        <v>460</v>
      </c>
      <c r="E67" s="321"/>
      <c r="F67" s="321"/>
      <c r="G67" s="321"/>
      <c r="H67" s="321"/>
    </row>
    <row r="68" spans="4:9" x14ac:dyDescent="0.2">
      <c r="D68" s="294" t="s">
        <v>461</v>
      </c>
      <c r="E68" s="325" t="b">
        <v>0</v>
      </c>
      <c r="F68" s="325" t="b">
        <v>0</v>
      </c>
      <c r="G68" s="325" t="b">
        <v>0</v>
      </c>
      <c r="H68" s="325" t="b">
        <v>0</v>
      </c>
    </row>
    <row r="69" spans="4:9" x14ac:dyDescent="0.2">
      <c r="D69" s="326" t="s">
        <v>462</v>
      </c>
      <c r="E69" s="327">
        <f>E63+E64+E66+E67</f>
        <v>0</v>
      </c>
      <c r="F69" s="327">
        <f t="shared" ref="F69:H69" si="2">F63+F64+F66+F67</f>
        <v>0</v>
      </c>
      <c r="G69" s="327">
        <f t="shared" si="2"/>
        <v>0</v>
      </c>
      <c r="H69" s="327">
        <f t="shared" si="2"/>
        <v>0</v>
      </c>
    </row>
    <row r="70" spans="4:9" x14ac:dyDescent="0.2">
      <c r="D70" s="289" t="s">
        <v>465</v>
      </c>
      <c r="E70" s="320" t="s">
        <v>475</v>
      </c>
      <c r="F70" s="320" t="s">
        <v>476</v>
      </c>
      <c r="G70" s="320" t="s">
        <v>477</v>
      </c>
      <c r="H70" s="320" t="s">
        <v>478</v>
      </c>
      <c r="I70" s="280" t="s">
        <v>457</v>
      </c>
    </row>
    <row r="71" spans="4:9" x14ac:dyDescent="0.2">
      <c r="D71" s="294" t="s">
        <v>468</v>
      </c>
      <c r="E71" s="321"/>
      <c r="F71" s="321"/>
      <c r="G71" s="321"/>
      <c r="H71" s="321"/>
    </row>
    <row r="72" spans="4:9" ht="10.5" customHeight="1" x14ac:dyDescent="0.2">
      <c r="D72" s="330" t="s">
        <v>479</v>
      </c>
      <c r="E72" s="321"/>
      <c r="F72" s="321"/>
      <c r="G72" s="321"/>
      <c r="H72" s="321"/>
    </row>
    <row r="73" spans="4:9" ht="41.45" customHeight="1" x14ac:dyDescent="0.2">
      <c r="D73" s="331"/>
      <c r="E73" s="324" t="s">
        <v>123</v>
      </c>
      <c r="F73" s="324" t="s">
        <v>123</v>
      </c>
      <c r="G73" s="324" t="s">
        <v>123</v>
      </c>
      <c r="H73" s="324" t="s">
        <v>123</v>
      </c>
    </row>
    <row r="74" spans="4:9" x14ac:dyDescent="0.2">
      <c r="D74" s="294" t="s">
        <v>470</v>
      </c>
      <c r="E74" s="321"/>
      <c r="F74" s="321"/>
      <c r="G74" s="321"/>
      <c r="H74" s="321"/>
    </row>
    <row r="75" spans="4:9" x14ac:dyDescent="0.2">
      <c r="D75" s="294" t="s">
        <v>471</v>
      </c>
      <c r="E75" s="314"/>
      <c r="F75" s="314"/>
      <c r="G75" s="314"/>
      <c r="H75" s="314"/>
    </row>
    <row r="76" spans="4:9" x14ac:dyDescent="0.2">
      <c r="D76" s="294" t="s">
        <v>472</v>
      </c>
      <c r="E76" s="321"/>
      <c r="F76" s="321"/>
      <c r="G76" s="321"/>
      <c r="H76" s="321"/>
    </row>
    <row r="77" spans="4:9" x14ac:dyDescent="0.2">
      <c r="D77" s="294" t="s">
        <v>460</v>
      </c>
      <c r="E77" s="321"/>
      <c r="F77" s="321"/>
      <c r="G77" s="321"/>
      <c r="H77" s="321"/>
    </row>
    <row r="78" spans="4:9" x14ac:dyDescent="0.2">
      <c r="D78" s="294" t="s">
        <v>461</v>
      </c>
      <c r="E78" s="325" t="b">
        <v>0</v>
      </c>
      <c r="F78" s="325" t="b">
        <v>0</v>
      </c>
      <c r="G78" s="325" t="b">
        <v>0</v>
      </c>
      <c r="H78" s="325" t="b">
        <v>0</v>
      </c>
    </row>
    <row r="79" spans="4:9" x14ac:dyDescent="0.2">
      <c r="D79" s="326" t="s">
        <v>462</v>
      </c>
      <c r="E79" s="327">
        <f>E71+E72+E74+E76+E77</f>
        <v>0</v>
      </c>
      <c r="F79" s="327">
        <f t="shared" ref="F79:H79" si="3">F71+F72+F74+F76+F77</f>
        <v>0</v>
      </c>
      <c r="G79" s="327">
        <f t="shared" si="3"/>
        <v>0</v>
      </c>
      <c r="H79" s="327">
        <f t="shared" si="3"/>
        <v>0</v>
      </c>
    </row>
    <row r="82" spans="3:9" x14ac:dyDescent="0.2">
      <c r="C82" s="280" t="s">
        <v>480</v>
      </c>
      <c r="D82" s="317" t="s">
        <v>481</v>
      </c>
      <c r="E82" s="317"/>
      <c r="F82" s="317"/>
      <c r="G82" s="317"/>
      <c r="H82" s="317"/>
      <c r="I82" s="317"/>
    </row>
    <row r="83" spans="3:9" ht="25.5" x14ac:dyDescent="0.2">
      <c r="D83" s="289" t="s">
        <v>481</v>
      </c>
      <c r="E83" s="289" t="s">
        <v>482</v>
      </c>
      <c r="F83" s="289" t="s">
        <v>483</v>
      </c>
      <c r="G83" s="289" t="s">
        <v>484</v>
      </c>
      <c r="H83" s="289" t="s">
        <v>485</v>
      </c>
      <c r="I83" s="289" t="s">
        <v>486</v>
      </c>
    </row>
    <row r="84" spans="3:9" x14ac:dyDescent="0.2">
      <c r="C84" s="315" t="s">
        <v>487</v>
      </c>
      <c r="D84" s="334" t="s">
        <v>488</v>
      </c>
      <c r="E84" s="334" t="s">
        <v>489</v>
      </c>
      <c r="F84" s="335">
        <v>100</v>
      </c>
      <c r="G84" s="335">
        <v>10</v>
      </c>
      <c r="H84" s="336">
        <f>((G84)/(G84+F84))</f>
        <v>9.0909090909090912E-2</v>
      </c>
      <c r="I84" s="334" t="s">
        <v>490</v>
      </c>
    </row>
    <row r="85" spans="3:9" x14ac:dyDescent="0.2">
      <c r="D85" s="306"/>
      <c r="E85" s="306"/>
      <c r="F85" s="337"/>
      <c r="G85" s="337"/>
      <c r="H85" s="338" t="e">
        <f t="shared" ref="H85:H87" si="4">((G85)/(G85+F85))</f>
        <v>#DIV/0!</v>
      </c>
      <c r="I85" s="306"/>
    </row>
    <row r="86" spans="3:9" x14ac:dyDescent="0.2">
      <c r="D86" s="306"/>
      <c r="E86" s="306"/>
      <c r="F86" s="337"/>
      <c r="G86" s="337"/>
      <c r="H86" s="338" t="e">
        <f t="shared" si="4"/>
        <v>#DIV/0!</v>
      </c>
      <c r="I86" s="306"/>
    </row>
    <row r="87" spans="3:9" x14ac:dyDescent="0.2">
      <c r="D87" s="306"/>
      <c r="E87" s="306"/>
      <c r="F87" s="337"/>
      <c r="G87" s="337"/>
      <c r="H87" s="338" t="e">
        <f t="shared" si="4"/>
        <v>#DIV/0!</v>
      </c>
      <c r="I87" s="306"/>
    </row>
    <row r="88" spans="3:9" x14ac:dyDescent="0.2">
      <c r="D88" s="283" t="s">
        <v>491</v>
      </c>
    </row>
  </sheetData>
  <sheetProtection algorithmName="SHA-512" hashValue="un+TyQA4vEzu+8HYEzEhIt3ASRORiW35RWA0EZ4fWwg8A/knZw1Z3pXFCpOgakgU17BfamEtcayTuNeJY3Ybcg==" saltValue="VT9Sn3F0oAxaGr9c1DzqCA==" spinCount="100000" sheet="1" objects="1" scenarios="1" selectLockedCells="1"/>
  <mergeCells count="13">
    <mergeCell ref="D82:I82"/>
    <mergeCell ref="D2:J2"/>
    <mergeCell ref="D72:D73"/>
    <mergeCell ref="O2:R2"/>
    <mergeCell ref="D51:D52"/>
    <mergeCell ref="D41:D42"/>
    <mergeCell ref="D64:D65"/>
    <mergeCell ref="D38:E38"/>
    <mergeCell ref="D48:E48"/>
    <mergeCell ref="D61:E61"/>
    <mergeCell ref="D26:G26"/>
    <mergeCell ref="I26:L26"/>
    <mergeCell ref="D14:G14"/>
  </mergeCells>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90CFA8B-F0C8-483B-A9F6-16DFD707E975}">
          <x14:formula1>
            <xm:f>'Auswahlmöglichkeiten HUN'!$K$15:$K$16</xm:f>
          </x14:formula1>
          <xm:sqref>E29:E35 E54:H54 E75:H75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3:K76"/>
  <sheetViews>
    <sheetView topLeftCell="E1" workbookViewId="0">
      <selection activeCell="K15" sqref="K15:K17"/>
    </sheetView>
  </sheetViews>
  <sheetFormatPr defaultColWidth="11.42578125" defaultRowHeight="15" x14ac:dyDescent="0.25"/>
  <cols>
    <col min="3" max="3" width="26.5703125" customWidth="1"/>
  </cols>
  <sheetData>
    <row r="3" spans="1:11" x14ac:dyDescent="0.25">
      <c r="A3" t="s">
        <v>310</v>
      </c>
      <c r="C3" t="s">
        <v>492</v>
      </c>
      <c r="I3" t="s">
        <v>493</v>
      </c>
      <c r="K3" t="s">
        <v>494</v>
      </c>
    </row>
    <row r="4" spans="1:11" x14ac:dyDescent="0.25">
      <c r="C4" t="s">
        <v>495</v>
      </c>
      <c r="I4" t="s">
        <v>496</v>
      </c>
      <c r="K4" t="s">
        <v>497</v>
      </c>
    </row>
    <row r="5" spans="1:11" x14ac:dyDescent="0.25">
      <c r="C5" t="s">
        <v>498</v>
      </c>
      <c r="I5" t="s">
        <v>499</v>
      </c>
      <c r="K5" t="s">
        <v>500</v>
      </c>
    </row>
    <row r="6" spans="1:11" x14ac:dyDescent="0.25">
      <c r="C6" t="s">
        <v>501</v>
      </c>
      <c r="I6" t="s">
        <v>502</v>
      </c>
    </row>
    <row r="7" spans="1:11" x14ac:dyDescent="0.25">
      <c r="C7" t="s">
        <v>503</v>
      </c>
    </row>
    <row r="10" spans="1:11" x14ac:dyDescent="0.25">
      <c r="C10" t="s">
        <v>504</v>
      </c>
      <c r="E10" t="s">
        <v>505</v>
      </c>
      <c r="K10" t="s">
        <v>506</v>
      </c>
    </row>
    <row r="11" spans="1:11" x14ac:dyDescent="0.25">
      <c r="C11" t="s">
        <v>507</v>
      </c>
      <c r="E11" t="s">
        <v>508</v>
      </c>
      <c r="K11" t="s">
        <v>509</v>
      </c>
    </row>
    <row r="12" spans="1:11" x14ac:dyDescent="0.25">
      <c r="C12" t="s">
        <v>510</v>
      </c>
      <c r="E12" t="s">
        <v>511</v>
      </c>
      <c r="K12" t="s">
        <v>512</v>
      </c>
    </row>
    <row r="13" spans="1:11" x14ac:dyDescent="0.25">
      <c r="C13" t="s">
        <v>513</v>
      </c>
      <c r="E13" t="s">
        <v>507</v>
      </c>
      <c r="K13" t="s">
        <v>513</v>
      </c>
    </row>
    <row r="14" spans="1:11" x14ac:dyDescent="0.25">
      <c r="C14" t="s">
        <v>126</v>
      </c>
      <c r="E14" t="s">
        <v>513</v>
      </c>
    </row>
    <row r="15" spans="1:11" x14ac:dyDescent="0.25">
      <c r="G15" t="s">
        <v>487</v>
      </c>
      <c r="K15" t="s">
        <v>493</v>
      </c>
    </row>
    <row r="16" spans="1:11" x14ac:dyDescent="0.25">
      <c r="C16" t="s">
        <v>514</v>
      </c>
      <c r="G16" t="s">
        <v>515</v>
      </c>
      <c r="K16" t="s">
        <v>496</v>
      </c>
    </row>
    <row r="17" spans="2:11" x14ac:dyDescent="0.25">
      <c r="C17" t="s">
        <v>516</v>
      </c>
      <c r="G17" t="s">
        <v>517</v>
      </c>
      <c r="K17" t="s">
        <v>518</v>
      </c>
    </row>
    <row r="18" spans="2:11" x14ac:dyDescent="0.25">
      <c r="C18" t="s">
        <v>519</v>
      </c>
      <c r="G18" t="s">
        <v>520</v>
      </c>
    </row>
    <row r="19" spans="2:11" x14ac:dyDescent="0.25">
      <c r="C19" t="s">
        <v>521</v>
      </c>
      <c r="G19" t="s">
        <v>522</v>
      </c>
    </row>
    <row r="22" spans="2:11" x14ac:dyDescent="0.25">
      <c r="B22" t="s">
        <v>523</v>
      </c>
      <c r="G22" t="s">
        <v>524</v>
      </c>
    </row>
    <row r="24" spans="2:11" x14ac:dyDescent="0.25">
      <c r="B24" t="s">
        <v>525</v>
      </c>
      <c r="G24" t="s">
        <v>524</v>
      </c>
      <c r="I24" t="s">
        <v>526</v>
      </c>
      <c r="J24" t="s">
        <v>127</v>
      </c>
    </row>
    <row r="25" spans="2:11" x14ac:dyDescent="0.25">
      <c r="J25" t="s">
        <v>128</v>
      </c>
    </row>
    <row r="26" spans="2:11" x14ac:dyDescent="0.25">
      <c r="J26" t="s">
        <v>527</v>
      </c>
    </row>
    <row r="27" spans="2:11" x14ac:dyDescent="0.25">
      <c r="J27" t="s">
        <v>129</v>
      </c>
    </row>
    <row r="28" spans="2:11" x14ac:dyDescent="0.25">
      <c r="J28" t="s">
        <v>130</v>
      </c>
    </row>
    <row r="29" spans="2:11" x14ac:dyDescent="0.25">
      <c r="J29" t="s">
        <v>131</v>
      </c>
    </row>
    <row r="31" spans="2:11" x14ac:dyDescent="0.25">
      <c r="I31" t="s">
        <v>507</v>
      </c>
      <c r="J31" t="s">
        <v>528</v>
      </c>
    </row>
    <row r="32" spans="2:11" x14ac:dyDescent="0.25">
      <c r="J32" t="s">
        <v>529</v>
      </c>
    </row>
    <row r="33" spans="3:10" x14ac:dyDescent="0.25">
      <c r="J33" t="s">
        <v>496</v>
      </c>
    </row>
    <row r="34" spans="3:10" x14ac:dyDescent="0.25">
      <c r="C34" t="s">
        <v>530</v>
      </c>
    </row>
    <row r="35" spans="3:10" x14ac:dyDescent="0.25">
      <c r="C35" t="s">
        <v>531</v>
      </c>
    </row>
    <row r="36" spans="3:10" x14ac:dyDescent="0.25">
      <c r="C36" t="s">
        <v>532</v>
      </c>
    </row>
    <row r="37" spans="3:10" x14ac:dyDescent="0.25">
      <c r="C37" t="s">
        <v>533</v>
      </c>
    </row>
    <row r="38" spans="3:10" x14ac:dyDescent="0.25">
      <c r="C38" t="s">
        <v>534</v>
      </c>
    </row>
    <row r="39" spans="3:10" x14ac:dyDescent="0.25">
      <c r="C39" t="s">
        <v>496</v>
      </c>
    </row>
    <row r="42" spans="3:10" x14ac:dyDescent="0.25">
      <c r="C42" t="s">
        <v>535</v>
      </c>
    </row>
    <row r="43" spans="3:10" x14ac:dyDescent="0.25">
      <c r="C43" t="s">
        <v>536</v>
      </c>
    </row>
    <row r="44" spans="3:10" x14ac:dyDescent="0.25">
      <c r="C44" t="s">
        <v>537</v>
      </c>
    </row>
    <row r="45" spans="3:10" x14ac:dyDescent="0.25">
      <c r="C45" t="s">
        <v>538</v>
      </c>
    </row>
    <row r="48" spans="3:10" x14ac:dyDescent="0.25">
      <c r="C48" t="s">
        <v>539</v>
      </c>
      <c r="H48" t="s">
        <v>540</v>
      </c>
    </row>
    <row r="49" spans="3:8" x14ac:dyDescent="0.25">
      <c r="C49" t="s">
        <v>541</v>
      </c>
      <c r="H49" t="s">
        <v>541</v>
      </c>
    </row>
    <row r="50" spans="3:8" x14ac:dyDescent="0.25">
      <c r="C50" t="s">
        <v>461</v>
      </c>
    </row>
    <row r="53" spans="3:8" x14ac:dyDescent="0.25">
      <c r="C53" t="s">
        <v>542</v>
      </c>
    </row>
    <row r="54" spans="3:8" x14ac:dyDescent="0.25">
      <c r="C54" t="s">
        <v>543</v>
      </c>
    </row>
    <row r="55" spans="3:8" x14ac:dyDescent="0.25">
      <c r="C55" t="s">
        <v>544</v>
      </c>
    </row>
    <row r="56" spans="3:8" x14ac:dyDescent="0.25">
      <c r="C56" t="s">
        <v>545</v>
      </c>
    </row>
    <row r="57" spans="3:8" x14ac:dyDescent="0.25">
      <c r="C57" t="s">
        <v>546</v>
      </c>
    </row>
    <row r="58" spans="3:8" x14ac:dyDescent="0.25">
      <c r="C58" t="s">
        <v>547</v>
      </c>
    </row>
    <row r="61" spans="3:8" x14ac:dyDescent="0.25">
      <c r="C61" t="s">
        <v>548</v>
      </c>
    </row>
    <row r="62" spans="3:8" x14ac:dyDescent="0.25">
      <c r="C62" t="s">
        <v>549</v>
      </c>
    </row>
    <row r="65" spans="1:9" x14ac:dyDescent="0.25">
      <c r="C65" t="s">
        <v>536</v>
      </c>
      <c r="H65" t="s">
        <v>132</v>
      </c>
      <c r="I65" t="s">
        <v>550</v>
      </c>
    </row>
    <row r="66" spans="1:9" x14ac:dyDescent="0.25">
      <c r="C66" t="s">
        <v>551</v>
      </c>
      <c r="H66" t="s">
        <v>133</v>
      </c>
      <c r="I66" t="s">
        <v>552</v>
      </c>
    </row>
    <row r="67" spans="1:9" x14ac:dyDescent="0.25">
      <c r="C67" t="s">
        <v>537</v>
      </c>
      <c r="H67" t="s">
        <v>134</v>
      </c>
      <c r="I67" t="s">
        <v>553</v>
      </c>
    </row>
    <row r="68" spans="1:9" x14ac:dyDescent="0.25">
      <c r="C68" t="s">
        <v>538</v>
      </c>
      <c r="H68" t="s">
        <v>135</v>
      </c>
      <c r="I68" t="s">
        <v>554</v>
      </c>
    </row>
    <row r="74" spans="1:9" x14ac:dyDescent="0.25">
      <c r="A74" t="s">
        <v>366</v>
      </c>
      <c r="B74" t="s">
        <v>493</v>
      </c>
    </row>
    <row r="75" spans="1:9" x14ac:dyDescent="0.25">
      <c r="B75" t="s">
        <v>496</v>
      </c>
    </row>
    <row r="76" spans="1:9" x14ac:dyDescent="0.25">
      <c r="B76" t="s">
        <v>555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S88"/>
  <sheetViews>
    <sheetView topLeftCell="A24" workbookViewId="0">
      <selection activeCell="C37" sqref="C37"/>
    </sheetView>
  </sheetViews>
  <sheetFormatPr defaultColWidth="11.42578125" defaultRowHeight="12.75" x14ac:dyDescent="0.2"/>
  <cols>
    <col min="1" max="1" width="13.5703125" style="49" customWidth="1"/>
    <col min="2" max="2" width="24.42578125" style="49" customWidth="1"/>
    <col min="3" max="3" width="11.140625" style="85" customWidth="1"/>
    <col min="4" max="4" width="38.5703125" style="89" customWidth="1"/>
    <col min="5" max="5" width="28" style="49" customWidth="1"/>
    <col min="6" max="6" width="29.140625" style="49" customWidth="1"/>
    <col min="7" max="7" width="37.140625" style="49" customWidth="1"/>
    <col min="8" max="8" width="24" style="49" customWidth="1"/>
    <col min="9" max="9" width="34.5703125" style="49" customWidth="1"/>
    <col min="10" max="10" width="30.5703125" style="49" customWidth="1"/>
    <col min="11" max="11" width="29.42578125" style="49" customWidth="1"/>
    <col min="12" max="12" width="48.42578125" style="49" customWidth="1"/>
    <col min="13" max="13" width="11.5703125" style="49" customWidth="1"/>
    <col min="14" max="14" width="6.140625" style="49" customWidth="1"/>
    <col min="15" max="15" width="36.140625" style="49" customWidth="1"/>
    <col min="16" max="16" width="8" style="49" customWidth="1"/>
    <col min="17" max="17" width="24.85546875" style="49" customWidth="1"/>
    <col min="18" max="18" width="19.5703125" style="49" customWidth="1"/>
    <col min="19" max="19" width="17.5703125" style="49" customWidth="1"/>
    <col min="20" max="16384" width="11.42578125" style="49"/>
  </cols>
  <sheetData>
    <row r="1" spans="1:19" x14ac:dyDescent="0.2">
      <c r="A1" s="49" t="s">
        <v>136</v>
      </c>
      <c r="D1" s="88"/>
      <c r="E1" s="48"/>
    </row>
    <row r="2" spans="1:19" ht="15.75" x14ac:dyDescent="0.25">
      <c r="C2" s="85" t="s">
        <v>137</v>
      </c>
      <c r="D2" s="225" t="s">
        <v>138</v>
      </c>
      <c r="E2" s="226"/>
      <c r="F2" s="226"/>
      <c r="G2" s="226"/>
      <c r="H2" s="226"/>
      <c r="I2" s="226"/>
      <c r="J2" s="227"/>
      <c r="K2" s="129"/>
      <c r="L2" s="129"/>
      <c r="M2" s="129"/>
      <c r="O2" s="230"/>
      <c r="P2" s="230"/>
      <c r="Q2" s="230"/>
      <c r="R2" s="230"/>
    </row>
    <row r="3" spans="1:19" ht="25.5" x14ac:dyDescent="0.2">
      <c r="A3" s="52" t="s">
        <v>139</v>
      </c>
      <c r="B3" s="58"/>
      <c r="D3" s="51" t="s">
        <v>140</v>
      </c>
      <c r="E3" s="51" t="s">
        <v>141</v>
      </c>
      <c r="F3" s="51" t="s">
        <v>142</v>
      </c>
      <c r="G3" s="52" t="s">
        <v>143</v>
      </c>
      <c r="H3" s="51" t="s">
        <v>144</v>
      </c>
      <c r="I3" s="51" t="s">
        <v>145</v>
      </c>
      <c r="J3" s="51" t="s">
        <v>146</v>
      </c>
      <c r="K3" s="130"/>
      <c r="L3" s="147"/>
      <c r="N3" s="147"/>
      <c r="O3" s="130"/>
      <c r="P3" s="130"/>
      <c r="Q3" s="148"/>
      <c r="R3" s="130"/>
    </row>
    <row r="4" spans="1:19" ht="25.5" x14ac:dyDescent="0.2">
      <c r="A4" s="56">
        <v>0.2</v>
      </c>
      <c r="B4" s="61" t="s">
        <v>147</v>
      </c>
      <c r="D4" s="53" t="s">
        <v>148</v>
      </c>
      <c r="E4" s="86" t="s">
        <v>149</v>
      </c>
      <c r="F4" s="124"/>
      <c r="G4" s="152" t="s">
        <v>123</v>
      </c>
      <c r="H4" s="54" t="b">
        <v>0</v>
      </c>
      <c r="I4" s="53"/>
      <c r="J4" s="53" t="s">
        <v>150</v>
      </c>
      <c r="K4" s="62"/>
      <c r="L4" s="144"/>
      <c r="M4" s="62"/>
      <c r="N4" s="145"/>
      <c r="O4" s="149"/>
      <c r="P4" s="62"/>
      <c r="R4" s="62"/>
      <c r="S4" s="128"/>
    </row>
    <row r="5" spans="1:19" ht="25.5" x14ac:dyDescent="0.2">
      <c r="A5" s="56">
        <v>0.2</v>
      </c>
      <c r="B5" s="61" t="s">
        <v>147</v>
      </c>
      <c r="D5" s="53" t="s">
        <v>148</v>
      </c>
      <c r="E5" s="87" t="s">
        <v>151</v>
      </c>
      <c r="F5" s="124"/>
      <c r="G5" s="152" t="s">
        <v>123</v>
      </c>
      <c r="H5" s="54" t="b">
        <v>0</v>
      </c>
      <c r="I5" s="53"/>
      <c r="J5" s="53" t="s">
        <v>150</v>
      </c>
      <c r="K5" s="62"/>
      <c r="L5" s="144"/>
      <c r="M5" s="62"/>
      <c r="N5" s="145"/>
      <c r="O5" s="149"/>
      <c r="P5" s="62"/>
      <c r="R5" s="62"/>
    </row>
    <row r="6" spans="1:19" ht="38.25" x14ac:dyDescent="0.2">
      <c r="A6" s="56">
        <v>0.15</v>
      </c>
      <c r="B6" s="61" t="s">
        <v>152</v>
      </c>
      <c r="D6" s="53" t="s">
        <v>148</v>
      </c>
      <c r="E6" s="87" t="s">
        <v>153</v>
      </c>
      <c r="F6" s="124"/>
      <c r="G6" s="55" t="s">
        <v>124</v>
      </c>
      <c r="H6" s="54" t="b">
        <v>0</v>
      </c>
      <c r="I6" s="53"/>
      <c r="J6" s="53" t="s">
        <v>150</v>
      </c>
      <c r="K6" s="62"/>
      <c r="L6" s="144"/>
      <c r="M6" s="62"/>
      <c r="N6" s="145"/>
      <c r="O6" s="149"/>
      <c r="R6" s="62"/>
    </row>
    <row r="7" spans="1:19" ht="38.25" x14ac:dyDescent="0.2">
      <c r="A7" s="56">
        <v>0.15</v>
      </c>
      <c r="B7" s="61" t="s">
        <v>152</v>
      </c>
      <c r="D7" s="53" t="s">
        <v>148</v>
      </c>
      <c r="E7" s="87" t="s">
        <v>154</v>
      </c>
      <c r="F7" s="124"/>
      <c r="G7" s="55" t="s">
        <v>124</v>
      </c>
      <c r="H7" s="54" t="b">
        <v>0</v>
      </c>
      <c r="I7" s="53"/>
      <c r="J7" s="53" t="s">
        <v>155</v>
      </c>
      <c r="K7" s="62"/>
      <c r="L7" s="144"/>
      <c r="M7" s="62"/>
      <c r="N7" s="145"/>
      <c r="O7" s="149"/>
      <c r="R7" s="62"/>
    </row>
    <row r="8" spans="1:19" ht="38.85" customHeight="1" x14ac:dyDescent="0.2">
      <c r="A8" s="56">
        <v>0.1</v>
      </c>
      <c r="B8" s="61" t="s">
        <v>156</v>
      </c>
      <c r="D8" s="53" t="s">
        <v>157</v>
      </c>
      <c r="E8" s="87" t="s">
        <v>158</v>
      </c>
      <c r="F8" s="124"/>
      <c r="G8" s="55" t="s">
        <v>124</v>
      </c>
      <c r="H8" s="54" t="b">
        <v>0</v>
      </c>
      <c r="I8" s="126"/>
      <c r="J8" s="53"/>
      <c r="K8" s="62"/>
      <c r="L8" s="144"/>
      <c r="M8" s="62"/>
      <c r="N8" s="145"/>
      <c r="O8" s="149"/>
      <c r="R8" s="62"/>
    </row>
    <row r="9" spans="1:19" ht="36" customHeight="1" x14ac:dyDescent="0.2">
      <c r="A9" s="56">
        <v>0.1</v>
      </c>
      <c r="B9" s="61" t="s">
        <v>156</v>
      </c>
      <c r="D9" s="53" t="s">
        <v>157</v>
      </c>
      <c r="E9" s="87" t="s">
        <v>159</v>
      </c>
      <c r="F9" s="124"/>
      <c r="G9" s="55" t="s">
        <v>124</v>
      </c>
      <c r="H9" s="54" t="b">
        <v>0</v>
      </c>
      <c r="I9" s="126"/>
      <c r="J9" s="53"/>
      <c r="K9" s="62"/>
      <c r="L9" s="144"/>
      <c r="M9" s="62"/>
      <c r="N9" s="145"/>
      <c r="O9" s="149"/>
      <c r="R9" s="62"/>
    </row>
    <row r="10" spans="1:19" ht="33.6" customHeight="1" x14ac:dyDescent="0.2">
      <c r="A10" s="56">
        <v>0.05</v>
      </c>
      <c r="B10" s="61" t="s">
        <v>156</v>
      </c>
      <c r="D10" s="53" t="s">
        <v>157</v>
      </c>
      <c r="E10" s="87" t="s">
        <v>160</v>
      </c>
      <c r="F10" s="124"/>
      <c r="G10" s="55" t="s">
        <v>124</v>
      </c>
      <c r="H10" s="54" t="b">
        <v>0</v>
      </c>
      <c r="I10" s="126"/>
      <c r="J10" s="53"/>
      <c r="K10" s="62"/>
      <c r="L10" s="144"/>
      <c r="M10" s="62"/>
      <c r="N10" s="145"/>
    </row>
    <row r="11" spans="1:19" ht="36" customHeight="1" x14ac:dyDescent="0.2">
      <c r="A11" s="56">
        <v>0.05</v>
      </c>
      <c r="B11" s="61" t="s">
        <v>156</v>
      </c>
      <c r="D11" s="53" t="s">
        <v>157</v>
      </c>
      <c r="E11" s="87" t="s">
        <v>161</v>
      </c>
      <c r="F11" s="124"/>
      <c r="G11" s="55" t="s">
        <v>124</v>
      </c>
      <c r="H11" s="54" t="b">
        <v>0</v>
      </c>
      <c r="I11" s="126"/>
      <c r="J11" s="53"/>
      <c r="K11" s="62"/>
      <c r="L11" s="62"/>
      <c r="M11" s="62"/>
      <c r="N11" s="145"/>
    </row>
    <row r="12" spans="1:19" x14ac:dyDescent="0.2">
      <c r="D12" s="88"/>
      <c r="E12" s="48"/>
    </row>
    <row r="13" spans="1:19" x14ac:dyDescent="0.2">
      <c r="D13" s="88"/>
      <c r="E13" s="48"/>
    </row>
    <row r="14" spans="1:19" ht="15.75" x14ac:dyDescent="0.25">
      <c r="D14" s="235" t="s">
        <v>162</v>
      </c>
      <c r="E14" s="235"/>
      <c r="F14" s="235"/>
      <c r="G14" s="235"/>
    </row>
    <row r="15" spans="1:19" x14ac:dyDescent="0.2">
      <c r="A15" s="52" t="s">
        <v>139</v>
      </c>
      <c r="B15" s="58"/>
      <c r="D15" s="51" t="s">
        <v>141</v>
      </c>
      <c r="E15" s="51" t="s">
        <v>142</v>
      </c>
      <c r="F15" s="57" t="s">
        <v>145</v>
      </c>
      <c r="G15" s="51" t="s">
        <v>146</v>
      </c>
    </row>
    <row r="16" spans="1:19" ht="38.25" x14ac:dyDescent="0.2">
      <c r="A16" s="56">
        <v>0.2</v>
      </c>
      <c r="B16" s="146" t="s">
        <v>163</v>
      </c>
      <c r="D16" s="87" t="s">
        <v>164</v>
      </c>
      <c r="E16" s="150" t="s">
        <v>125</v>
      </c>
      <c r="F16" s="124"/>
      <c r="G16" s="53" t="s">
        <v>155</v>
      </c>
    </row>
    <row r="17" spans="1:12" x14ac:dyDescent="0.2">
      <c r="A17" s="56">
        <v>0.1</v>
      </c>
      <c r="B17" s="146" t="s">
        <v>165</v>
      </c>
      <c r="D17" s="87" t="s">
        <v>166</v>
      </c>
      <c r="E17" s="151" t="s">
        <v>125</v>
      </c>
      <c r="F17" s="124"/>
      <c r="G17" s="53" t="s">
        <v>155</v>
      </c>
    </row>
    <row r="18" spans="1:12" ht="38.25" x14ac:dyDescent="0.2">
      <c r="A18" s="56">
        <v>0.1</v>
      </c>
      <c r="B18" s="146" t="s">
        <v>163</v>
      </c>
      <c r="D18" s="87" t="s">
        <v>167</v>
      </c>
      <c r="E18" s="124"/>
      <c r="F18" s="124"/>
      <c r="G18" s="53" t="s">
        <v>168</v>
      </c>
    </row>
    <row r="19" spans="1:12" ht="38.25" x14ac:dyDescent="0.2">
      <c r="A19" s="56">
        <v>0.4</v>
      </c>
      <c r="B19" s="146" t="s">
        <v>163</v>
      </c>
      <c r="D19" s="87" t="s">
        <v>169</v>
      </c>
      <c r="E19" s="124"/>
      <c r="F19" s="124"/>
      <c r="G19" s="53" t="s">
        <v>170</v>
      </c>
    </row>
    <row r="20" spans="1:12" ht="38.25" x14ac:dyDescent="0.2">
      <c r="A20" s="56">
        <v>0.05</v>
      </c>
      <c r="B20" s="146" t="s">
        <v>163</v>
      </c>
      <c r="D20" s="87" t="s">
        <v>171</v>
      </c>
      <c r="E20" s="124"/>
      <c r="F20" s="124"/>
      <c r="G20" s="53" t="s">
        <v>172</v>
      </c>
    </row>
    <row r="21" spans="1:12" ht="38.25" x14ac:dyDescent="0.2">
      <c r="A21" s="56">
        <v>0.05</v>
      </c>
      <c r="B21" s="146" t="s">
        <v>163</v>
      </c>
      <c r="D21" s="87" t="s">
        <v>173</v>
      </c>
      <c r="E21" s="124"/>
      <c r="F21" s="124"/>
      <c r="G21" s="53" t="s">
        <v>172</v>
      </c>
    </row>
    <row r="22" spans="1:12" x14ac:dyDescent="0.2">
      <c r="D22" s="88"/>
      <c r="E22" s="48"/>
    </row>
    <row r="23" spans="1:12" x14ac:dyDescent="0.2">
      <c r="D23" s="88"/>
      <c r="E23" s="48"/>
    </row>
    <row r="24" spans="1:12" x14ac:dyDescent="0.2">
      <c r="D24" s="143" t="s">
        <v>174</v>
      </c>
      <c r="E24" s="48"/>
    </row>
    <row r="26" spans="1:12" ht="15.75" x14ac:dyDescent="0.25">
      <c r="C26" s="85" t="s">
        <v>175</v>
      </c>
      <c r="D26" s="225" t="s">
        <v>176</v>
      </c>
      <c r="E26" s="226"/>
      <c r="F26" s="226"/>
      <c r="G26" s="227"/>
      <c r="I26" s="225" t="s">
        <v>176</v>
      </c>
      <c r="J26" s="226"/>
      <c r="K26" s="226"/>
      <c r="L26" s="227"/>
    </row>
    <row r="27" spans="1:12" ht="15.75" x14ac:dyDescent="0.25">
      <c r="D27" s="142" t="s">
        <v>177</v>
      </c>
      <c r="E27" s="124"/>
      <c r="F27" s="142" t="s">
        <v>178</v>
      </c>
      <c r="G27" s="124"/>
      <c r="I27" s="142" t="s">
        <v>177</v>
      </c>
      <c r="J27" s="124"/>
      <c r="K27" s="142" t="s">
        <v>178</v>
      </c>
      <c r="L27" s="124"/>
    </row>
    <row r="28" spans="1:12" ht="25.5" x14ac:dyDescent="0.25">
      <c r="A28" s="52" t="s">
        <v>139</v>
      </c>
      <c r="B28" s="58"/>
      <c r="D28" s="51" t="s">
        <v>141</v>
      </c>
      <c r="E28" s="51" t="s">
        <v>142</v>
      </c>
      <c r="F28" s="51" t="s">
        <v>144</v>
      </c>
      <c r="G28" s="51" t="s">
        <v>146</v>
      </c>
      <c r="H28" s="50"/>
      <c r="I28" s="51" t="s">
        <v>141</v>
      </c>
      <c r="J28" s="51" t="s">
        <v>142</v>
      </c>
      <c r="K28" s="51" t="s">
        <v>144</v>
      </c>
      <c r="L28" s="51" t="s">
        <v>146</v>
      </c>
    </row>
    <row r="29" spans="1:12" ht="38.25" x14ac:dyDescent="0.2">
      <c r="A29" s="56">
        <v>0.1</v>
      </c>
      <c r="B29" s="53" t="s">
        <v>163</v>
      </c>
      <c r="D29" s="53" t="s">
        <v>179</v>
      </c>
      <c r="E29" s="153"/>
      <c r="F29" s="54" t="b">
        <v>0</v>
      </c>
      <c r="G29" s="53" t="s">
        <v>180</v>
      </c>
      <c r="I29" s="53" t="s">
        <v>179</v>
      </c>
      <c r="J29" s="124"/>
      <c r="K29" s="54" t="b">
        <v>0</v>
      </c>
      <c r="L29" s="53" t="s">
        <v>180</v>
      </c>
    </row>
    <row r="30" spans="1:12" x14ac:dyDescent="0.2">
      <c r="A30" s="56">
        <v>0.1</v>
      </c>
      <c r="B30" s="53" t="s">
        <v>163</v>
      </c>
      <c r="D30" s="53" t="s">
        <v>181</v>
      </c>
      <c r="E30" s="153"/>
      <c r="F30" s="54" t="b">
        <v>0</v>
      </c>
      <c r="G30" s="53" t="s">
        <v>182</v>
      </c>
      <c r="I30" s="53" t="s">
        <v>181</v>
      </c>
      <c r="J30" s="124"/>
      <c r="K30" s="54" t="b">
        <v>0</v>
      </c>
      <c r="L30" s="53" t="s">
        <v>182</v>
      </c>
    </row>
    <row r="31" spans="1:12" ht="51" x14ac:dyDescent="0.2">
      <c r="A31" s="56">
        <v>0.1</v>
      </c>
      <c r="B31" s="53" t="s">
        <v>163</v>
      </c>
      <c r="D31" s="53" t="s">
        <v>183</v>
      </c>
      <c r="E31" s="153"/>
      <c r="F31" s="54" t="b">
        <v>0</v>
      </c>
      <c r="G31" s="53" t="s">
        <v>184</v>
      </c>
      <c r="I31" s="53" t="s">
        <v>183</v>
      </c>
      <c r="J31" s="124"/>
      <c r="K31" s="54" t="b">
        <v>0</v>
      </c>
      <c r="L31" s="53" t="s">
        <v>184</v>
      </c>
    </row>
    <row r="32" spans="1:12" x14ac:dyDescent="0.2">
      <c r="A32" s="56">
        <v>0.1</v>
      </c>
      <c r="B32" s="53" t="s">
        <v>163</v>
      </c>
      <c r="D32" s="53" t="s">
        <v>185</v>
      </c>
      <c r="E32" s="153"/>
      <c r="F32" s="54" t="b">
        <v>0</v>
      </c>
      <c r="G32" s="53" t="s">
        <v>172</v>
      </c>
      <c r="I32" s="53" t="s">
        <v>185</v>
      </c>
      <c r="J32" s="124"/>
      <c r="K32" s="54" t="b">
        <v>0</v>
      </c>
      <c r="L32" s="53" t="s">
        <v>172</v>
      </c>
    </row>
    <row r="33" spans="1:13" ht="25.5" x14ac:dyDescent="0.2">
      <c r="A33" s="56">
        <v>0.1</v>
      </c>
      <c r="B33" s="53" t="s">
        <v>186</v>
      </c>
      <c r="D33" s="53" t="s">
        <v>187</v>
      </c>
      <c r="E33" s="153"/>
      <c r="F33" s="54" t="b">
        <v>0</v>
      </c>
      <c r="G33" s="53" t="s">
        <v>184</v>
      </c>
      <c r="I33" s="53" t="s">
        <v>187</v>
      </c>
      <c r="J33" s="124"/>
      <c r="K33" s="54" t="b">
        <v>0</v>
      </c>
      <c r="L33" s="53" t="s">
        <v>184</v>
      </c>
    </row>
    <row r="34" spans="1:13" ht="38.25" x14ac:dyDescent="0.2">
      <c r="A34" s="56">
        <v>0.1</v>
      </c>
      <c r="B34" s="53" t="s">
        <v>163</v>
      </c>
      <c r="D34" s="53" t="s">
        <v>188</v>
      </c>
      <c r="E34" s="153"/>
      <c r="F34" s="54" t="b">
        <v>0</v>
      </c>
      <c r="G34" s="53" t="s">
        <v>189</v>
      </c>
      <c r="I34" s="53" t="s">
        <v>188</v>
      </c>
      <c r="J34" s="124"/>
      <c r="K34" s="54" t="b">
        <v>0</v>
      </c>
      <c r="L34" s="53" t="s">
        <v>189</v>
      </c>
    </row>
    <row r="35" spans="1:13" ht="51" x14ac:dyDescent="0.2">
      <c r="A35" s="56">
        <v>0.4</v>
      </c>
      <c r="B35" s="53" t="s">
        <v>163</v>
      </c>
      <c r="D35" s="53" t="s">
        <v>190</v>
      </c>
      <c r="E35" s="153"/>
      <c r="F35" s="54" t="b">
        <v>0</v>
      </c>
      <c r="G35" s="53" t="s">
        <v>191</v>
      </c>
      <c r="I35" s="53" t="s">
        <v>190</v>
      </c>
      <c r="J35" s="124"/>
      <c r="K35" s="54" t="b">
        <v>0</v>
      </c>
      <c r="L35" s="53" t="s">
        <v>191</v>
      </c>
      <c r="M35" s="62"/>
    </row>
    <row r="36" spans="1:13" ht="15" customHeight="1" x14ac:dyDescent="0.2">
      <c r="E36" s="47"/>
    </row>
    <row r="37" spans="1:13" ht="409.5" x14ac:dyDescent="0.2">
      <c r="C37" s="71" t="str">
        <f>_xlfn.TRANSLATE(Validáció!B37,"hu","de")</f>
        <v>Werden in der Produktion Maßnahmen angewendet, die über die gesetzlich vorgeschriebenen Mindestanforderungen hinausgehen, um andere Ressourcen (Materialien, Hilfsmaterialien, Zusatzstoffe usw.) möglichst effizient und umweltfreundlich zu nutzen? 
Bitte beschreiben Sie die Maße.</v>
      </c>
    </row>
    <row r="38" spans="1:13" x14ac:dyDescent="0.2">
      <c r="C38" s="85" t="s">
        <v>192</v>
      </c>
      <c r="D38" s="224" t="s">
        <v>193</v>
      </c>
      <c r="E38" s="224"/>
      <c r="F38" s="140" t="s">
        <v>194</v>
      </c>
      <c r="G38" s="141"/>
    </row>
    <row r="39" spans="1:13" x14ac:dyDescent="0.2">
      <c r="D39" s="51" t="s">
        <v>195</v>
      </c>
      <c r="E39" s="131" t="s">
        <v>196</v>
      </c>
      <c r="F39" s="131" t="s">
        <v>197</v>
      </c>
      <c r="G39" s="131" t="s">
        <v>198</v>
      </c>
      <c r="H39" s="131" t="s">
        <v>199</v>
      </c>
    </row>
    <row r="40" spans="1:13" x14ac:dyDescent="0.2">
      <c r="D40" s="53" t="s">
        <v>200</v>
      </c>
      <c r="E40" s="137"/>
      <c r="F40" s="137"/>
      <c r="G40" s="137"/>
      <c r="H40" s="137"/>
      <c r="I40" s="85" t="s">
        <v>201</v>
      </c>
    </row>
    <row r="41" spans="1:13" ht="10.5" customHeight="1" x14ac:dyDescent="0.2">
      <c r="D41" s="231" t="s">
        <v>202</v>
      </c>
      <c r="E41" s="137"/>
      <c r="F41" s="137"/>
      <c r="G41" s="137"/>
      <c r="H41" s="137"/>
    </row>
    <row r="42" spans="1:13" x14ac:dyDescent="0.2">
      <c r="D42" s="232"/>
      <c r="E42" s="133" t="s">
        <v>123</v>
      </c>
      <c r="F42" s="133" t="s">
        <v>123</v>
      </c>
      <c r="G42" s="133" t="s">
        <v>123</v>
      </c>
      <c r="H42" s="133" t="s">
        <v>123</v>
      </c>
    </row>
    <row r="43" spans="1:13" x14ac:dyDescent="0.2">
      <c r="D43" s="53" t="s">
        <v>203</v>
      </c>
      <c r="E43" s="137"/>
      <c r="F43" s="137"/>
      <c r="G43" s="137"/>
      <c r="H43" s="137"/>
    </row>
    <row r="44" spans="1:13" x14ac:dyDescent="0.2">
      <c r="D44" s="53" t="s">
        <v>204</v>
      </c>
      <c r="E44" s="137"/>
      <c r="F44" s="137"/>
      <c r="G44" s="137"/>
      <c r="H44" s="137"/>
    </row>
    <row r="45" spans="1:13" x14ac:dyDescent="0.2">
      <c r="D45" s="53" t="s">
        <v>205</v>
      </c>
      <c r="E45" s="132" t="b">
        <v>0</v>
      </c>
      <c r="F45" s="132" t="b">
        <v>0</v>
      </c>
      <c r="G45" s="132" t="b">
        <v>0</v>
      </c>
      <c r="H45" s="132" t="b">
        <v>0</v>
      </c>
    </row>
    <row r="46" spans="1:13" x14ac:dyDescent="0.2">
      <c r="D46" s="100" t="s">
        <v>206</v>
      </c>
      <c r="E46" s="138">
        <f>SUM(E40+E41+E43+E44)</f>
        <v>0</v>
      </c>
      <c r="F46" s="138">
        <f t="shared" ref="F46:H46" si="0">SUM(F40+F41+F43+F44)</f>
        <v>0</v>
      </c>
      <c r="G46" s="138">
        <f t="shared" si="0"/>
        <v>0</v>
      </c>
      <c r="H46" s="138">
        <f t="shared" si="0"/>
        <v>0</v>
      </c>
    </row>
    <row r="47" spans="1:13" x14ac:dyDescent="0.2">
      <c r="D47" s="59"/>
      <c r="E47" s="60"/>
    </row>
    <row r="48" spans="1:13" x14ac:dyDescent="0.2">
      <c r="C48" s="85" t="s">
        <v>207</v>
      </c>
      <c r="D48" s="224" t="s">
        <v>208</v>
      </c>
      <c r="E48" s="224"/>
      <c r="F48" s="140" t="s">
        <v>194</v>
      </c>
      <c r="G48" s="141"/>
    </row>
    <row r="49" spans="3:9" x14ac:dyDescent="0.2">
      <c r="D49" s="51" t="s">
        <v>209</v>
      </c>
      <c r="E49" s="131" t="s">
        <v>210</v>
      </c>
      <c r="F49" s="131" t="s">
        <v>197</v>
      </c>
      <c r="G49" s="131" t="s">
        <v>198</v>
      </c>
      <c r="H49" s="131" t="s">
        <v>211</v>
      </c>
      <c r="I49" s="85" t="s">
        <v>201</v>
      </c>
    </row>
    <row r="50" spans="3:9" x14ac:dyDescent="0.2">
      <c r="D50" s="53" t="s">
        <v>212</v>
      </c>
      <c r="E50" s="137">
        <v>0.05</v>
      </c>
      <c r="F50" s="137"/>
      <c r="G50" s="137"/>
      <c r="H50" s="137"/>
    </row>
    <row r="51" spans="3:9" ht="10.5" customHeight="1" x14ac:dyDescent="0.2">
      <c r="D51" s="228" t="s">
        <v>213</v>
      </c>
      <c r="E51" s="137"/>
      <c r="F51" s="137"/>
      <c r="G51" s="137"/>
      <c r="H51" s="137"/>
    </row>
    <row r="52" spans="3:9" x14ac:dyDescent="0.2">
      <c r="D52" s="229"/>
      <c r="E52" s="133" t="s">
        <v>123</v>
      </c>
      <c r="F52" s="133" t="s">
        <v>123</v>
      </c>
      <c r="G52" s="133" t="s">
        <v>123</v>
      </c>
      <c r="H52" s="133" t="s">
        <v>123</v>
      </c>
    </row>
    <row r="53" spans="3:9" x14ac:dyDescent="0.2">
      <c r="D53" s="53" t="s">
        <v>214</v>
      </c>
      <c r="E53" s="137"/>
      <c r="F53" s="137"/>
      <c r="G53" s="137"/>
      <c r="H53" s="137"/>
    </row>
    <row r="54" spans="3:9" x14ac:dyDescent="0.2">
      <c r="D54" s="53" t="s">
        <v>215</v>
      </c>
      <c r="E54" s="153"/>
      <c r="F54" s="153"/>
      <c r="G54" s="153"/>
      <c r="H54" s="153"/>
    </row>
    <row r="55" spans="3:9" x14ac:dyDescent="0.2">
      <c r="D55" s="53" t="s">
        <v>216</v>
      </c>
      <c r="E55" s="137"/>
      <c r="F55" s="137"/>
      <c r="G55" s="137"/>
      <c r="H55" s="137"/>
    </row>
    <row r="56" spans="3:9" x14ac:dyDescent="0.2">
      <c r="D56" s="53" t="s">
        <v>204</v>
      </c>
      <c r="E56" s="137"/>
      <c r="F56" s="137"/>
      <c r="G56" s="137"/>
      <c r="H56" s="137"/>
    </row>
    <row r="57" spans="3:9" x14ac:dyDescent="0.2">
      <c r="D57" s="53" t="s">
        <v>205</v>
      </c>
      <c r="E57" s="132" t="b">
        <v>0</v>
      </c>
      <c r="F57" s="132" t="b">
        <v>0</v>
      </c>
      <c r="G57" s="132" t="b">
        <v>0</v>
      </c>
      <c r="H57" s="132" t="b">
        <v>0</v>
      </c>
    </row>
    <row r="58" spans="3:9" x14ac:dyDescent="0.2">
      <c r="D58" s="100" t="s">
        <v>206</v>
      </c>
      <c r="E58" s="138">
        <f>SUM(E50,E51,E53,E55,E56)</f>
        <v>0.05</v>
      </c>
      <c r="F58" s="138">
        <f t="shared" ref="F58:H58" si="1">SUM(F50,F51,F53,F55,F56)</f>
        <v>0</v>
      </c>
      <c r="G58" s="138">
        <f t="shared" si="1"/>
        <v>0</v>
      </c>
      <c r="H58" s="138">
        <f t="shared" si="1"/>
        <v>0</v>
      </c>
    </row>
    <row r="61" spans="3:9" x14ac:dyDescent="0.2">
      <c r="C61" s="85" t="s">
        <v>217</v>
      </c>
      <c r="D61" s="233" t="s">
        <v>218</v>
      </c>
      <c r="E61" s="234"/>
      <c r="F61" s="140" t="s">
        <v>194</v>
      </c>
      <c r="G61" s="141"/>
    </row>
    <row r="62" spans="3:9" ht="21.6" customHeight="1" x14ac:dyDescent="0.2">
      <c r="D62" s="51" t="s">
        <v>195</v>
      </c>
      <c r="E62" s="131" t="s">
        <v>219</v>
      </c>
      <c r="F62" s="131" t="s">
        <v>220</v>
      </c>
      <c r="G62" s="131" t="s">
        <v>221</v>
      </c>
      <c r="H62" s="131" t="s">
        <v>222</v>
      </c>
      <c r="I62" s="85" t="s">
        <v>201</v>
      </c>
    </row>
    <row r="63" spans="3:9" x14ac:dyDescent="0.2">
      <c r="D63" s="53" t="s">
        <v>200</v>
      </c>
      <c r="E63" s="137"/>
      <c r="F63" s="137"/>
      <c r="G63" s="137"/>
      <c r="H63" s="137"/>
    </row>
    <row r="64" spans="3:9" ht="10.35" customHeight="1" x14ac:dyDescent="0.2">
      <c r="D64" s="231" t="s">
        <v>202</v>
      </c>
      <c r="E64" s="137"/>
      <c r="F64" s="137"/>
      <c r="G64" s="137"/>
      <c r="H64" s="137"/>
    </row>
    <row r="65" spans="4:9" x14ac:dyDescent="0.2">
      <c r="D65" s="232"/>
      <c r="E65" s="133" t="s">
        <v>123</v>
      </c>
      <c r="F65" s="133" t="s">
        <v>123</v>
      </c>
      <c r="G65" s="133" t="s">
        <v>123</v>
      </c>
      <c r="H65" s="133" t="s">
        <v>123</v>
      </c>
    </row>
    <row r="66" spans="4:9" x14ac:dyDescent="0.2">
      <c r="D66" s="53" t="s">
        <v>203</v>
      </c>
      <c r="E66" s="137"/>
      <c r="F66" s="137"/>
      <c r="G66" s="137"/>
      <c r="H66" s="137"/>
    </row>
    <row r="67" spans="4:9" x14ac:dyDescent="0.2">
      <c r="D67" s="53" t="s">
        <v>204</v>
      </c>
      <c r="E67" s="137"/>
      <c r="F67" s="137"/>
      <c r="G67" s="137"/>
      <c r="H67" s="137"/>
    </row>
    <row r="68" spans="4:9" x14ac:dyDescent="0.2">
      <c r="D68" s="53" t="s">
        <v>205</v>
      </c>
      <c r="E68" s="132" t="b">
        <v>0</v>
      </c>
      <c r="F68" s="132" t="b">
        <v>0</v>
      </c>
      <c r="G68" s="132" t="b">
        <v>0</v>
      </c>
      <c r="H68" s="132" t="b">
        <v>0</v>
      </c>
    </row>
    <row r="69" spans="4:9" x14ac:dyDescent="0.2">
      <c r="D69" s="100" t="s">
        <v>206</v>
      </c>
      <c r="E69" s="138">
        <f>E63+E64+E66+E67</f>
        <v>0</v>
      </c>
      <c r="F69" s="138">
        <f t="shared" ref="F69:H69" si="2">F63+F64+F66+F67</f>
        <v>0</v>
      </c>
      <c r="G69" s="138">
        <f t="shared" si="2"/>
        <v>0</v>
      </c>
      <c r="H69" s="138">
        <f t="shared" si="2"/>
        <v>0</v>
      </c>
    </row>
    <row r="70" spans="4:9" x14ac:dyDescent="0.2">
      <c r="D70" s="51" t="s">
        <v>209</v>
      </c>
      <c r="E70" s="131" t="s">
        <v>219</v>
      </c>
      <c r="F70" s="131" t="s">
        <v>220</v>
      </c>
      <c r="G70" s="131" t="s">
        <v>221</v>
      </c>
      <c r="H70" s="131" t="s">
        <v>222</v>
      </c>
      <c r="I70" s="85" t="s">
        <v>201</v>
      </c>
    </row>
    <row r="71" spans="4:9" x14ac:dyDescent="0.2">
      <c r="D71" s="53" t="s">
        <v>212</v>
      </c>
      <c r="E71" s="137"/>
      <c r="F71" s="137"/>
      <c r="G71" s="137"/>
      <c r="H71" s="137"/>
    </row>
    <row r="72" spans="4:9" ht="10.5" customHeight="1" x14ac:dyDescent="0.2">
      <c r="D72" s="228" t="s">
        <v>223</v>
      </c>
      <c r="E72" s="137"/>
      <c r="F72" s="137"/>
      <c r="G72" s="137"/>
      <c r="H72" s="137"/>
    </row>
    <row r="73" spans="4:9" x14ac:dyDescent="0.2">
      <c r="D73" s="229"/>
      <c r="E73" s="133" t="s">
        <v>123</v>
      </c>
      <c r="F73" s="133" t="s">
        <v>123</v>
      </c>
      <c r="G73" s="133" t="s">
        <v>123</v>
      </c>
      <c r="H73" s="133" t="s">
        <v>123</v>
      </c>
    </row>
    <row r="74" spans="4:9" x14ac:dyDescent="0.2">
      <c r="D74" s="53" t="s">
        <v>214</v>
      </c>
      <c r="E74" s="137"/>
      <c r="F74" s="137"/>
      <c r="G74" s="137"/>
      <c r="H74" s="137"/>
    </row>
    <row r="75" spans="4:9" x14ac:dyDescent="0.2">
      <c r="D75" s="53" t="s">
        <v>215</v>
      </c>
      <c r="E75" s="153"/>
      <c r="F75" s="153"/>
      <c r="G75" s="153"/>
      <c r="H75" s="153"/>
    </row>
    <row r="76" spans="4:9" x14ac:dyDescent="0.2">
      <c r="D76" s="53" t="s">
        <v>216</v>
      </c>
      <c r="E76" s="137"/>
      <c r="F76" s="137"/>
      <c r="G76" s="137"/>
      <c r="H76" s="137"/>
    </row>
    <row r="77" spans="4:9" x14ac:dyDescent="0.2">
      <c r="D77" s="53" t="s">
        <v>204</v>
      </c>
      <c r="E77" s="137"/>
      <c r="F77" s="137"/>
      <c r="G77" s="137"/>
      <c r="H77" s="137"/>
    </row>
    <row r="78" spans="4:9" x14ac:dyDescent="0.2">
      <c r="D78" s="53" t="s">
        <v>205</v>
      </c>
      <c r="E78" s="132" t="b">
        <v>0</v>
      </c>
      <c r="F78" s="132" t="b">
        <v>0</v>
      </c>
      <c r="G78" s="132" t="b">
        <v>0</v>
      </c>
      <c r="H78" s="132" t="b">
        <v>0</v>
      </c>
    </row>
    <row r="79" spans="4:9" x14ac:dyDescent="0.2">
      <c r="D79" s="100" t="s">
        <v>206</v>
      </c>
      <c r="E79" s="138">
        <f>E71+E72+E74+E76+E77</f>
        <v>0</v>
      </c>
      <c r="F79" s="138">
        <f t="shared" ref="F79:H79" si="3">F71+F72+F74+F76+F77</f>
        <v>0</v>
      </c>
      <c r="G79" s="138">
        <f t="shared" si="3"/>
        <v>0</v>
      </c>
      <c r="H79" s="138">
        <f t="shared" si="3"/>
        <v>0</v>
      </c>
    </row>
    <row r="82" spans="3:9" x14ac:dyDescent="0.2">
      <c r="C82" s="85" t="s">
        <v>224</v>
      </c>
      <c r="D82" s="224" t="s">
        <v>225</v>
      </c>
      <c r="E82" s="224"/>
      <c r="F82" s="224"/>
      <c r="G82" s="224"/>
      <c r="H82" s="224"/>
      <c r="I82" s="224"/>
    </row>
    <row r="83" spans="3:9" ht="25.5" x14ac:dyDescent="0.2">
      <c r="D83" s="51" t="s">
        <v>226</v>
      </c>
      <c r="E83" s="51" t="s">
        <v>227</v>
      </c>
      <c r="F83" s="51" t="s">
        <v>228</v>
      </c>
      <c r="G83" s="51" t="s">
        <v>229</v>
      </c>
      <c r="H83" s="51" t="s">
        <v>230</v>
      </c>
      <c r="I83" s="51" t="s">
        <v>231</v>
      </c>
    </row>
    <row r="84" spans="3:9" ht="25.5" x14ac:dyDescent="0.2">
      <c r="C84" s="89" t="s">
        <v>232</v>
      </c>
      <c r="D84" s="134" t="s">
        <v>233</v>
      </c>
      <c r="E84" s="134" t="s">
        <v>234</v>
      </c>
      <c r="F84" s="135">
        <v>100</v>
      </c>
      <c r="G84" s="135">
        <v>10</v>
      </c>
      <c r="H84" s="136">
        <f>((G84)/(G84+F84))</f>
        <v>9.0909090909090912E-2</v>
      </c>
      <c r="I84" s="134" t="s">
        <v>235</v>
      </c>
    </row>
    <row r="85" spans="3:9" x14ac:dyDescent="0.2">
      <c r="D85" s="126"/>
      <c r="E85" s="126"/>
      <c r="F85" s="125"/>
      <c r="G85" s="125"/>
      <c r="H85" s="127" t="e">
        <f t="shared" ref="H85:H87" si="4">((G85)/(G85+F85))</f>
        <v>#DIV/0!</v>
      </c>
      <c r="I85" s="126"/>
    </row>
    <row r="86" spans="3:9" x14ac:dyDescent="0.2">
      <c r="D86" s="126"/>
      <c r="E86" s="126"/>
      <c r="F86" s="125"/>
      <c r="G86" s="125"/>
      <c r="H86" s="127" t="e">
        <f t="shared" si="4"/>
        <v>#DIV/0!</v>
      </c>
      <c r="I86" s="126"/>
    </row>
    <row r="87" spans="3:9" x14ac:dyDescent="0.2">
      <c r="D87" s="126"/>
      <c r="E87" s="126"/>
      <c r="F87" s="125"/>
      <c r="G87" s="125"/>
      <c r="H87" s="127" t="e">
        <f t="shared" si="4"/>
        <v>#DIV/0!</v>
      </c>
      <c r="I87" s="126"/>
    </row>
    <row r="88" spans="3:9" x14ac:dyDescent="0.2">
      <c r="D88" s="49" t="s">
        <v>236</v>
      </c>
    </row>
  </sheetData>
  <mergeCells count="13">
    <mergeCell ref="D38:E38"/>
    <mergeCell ref="D2:J2"/>
    <mergeCell ref="O2:R2"/>
    <mergeCell ref="D14:G14"/>
    <mergeCell ref="D26:G26"/>
    <mergeCell ref="I26:L26"/>
    <mergeCell ref="D82:I82"/>
    <mergeCell ref="D41:D42"/>
    <mergeCell ref="D48:E48"/>
    <mergeCell ref="D51:D52"/>
    <mergeCell ref="D61:E61"/>
    <mergeCell ref="D64:D65"/>
    <mergeCell ref="D72:D73"/>
  </mergeCells>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678556F2-BCB7-4E80-B618-8D6250B14B6C}">
          <x14:formula1>
            <xm:f>Auswahlmöglichkeiten!$K$15:$K$16</xm:f>
          </x14:formula1>
          <xm:sqref>E29:E35 E54:H54 E75:H75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3:K76"/>
  <sheetViews>
    <sheetView topLeftCell="H1" workbookViewId="0">
      <selection activeCell="K15" sqref="K15:K17"/>
    </sheetView>
  </sheetViews>
  <sheetFormatPr defaultColWidth="11.42578125" defaultRowHeight="15" x14ac:dyDescent="0.25"/>
  <cols>
    <col min="3" max="3" width="26.5703125" customWidth="1"/>
  </cols>
  <sheetData>
    <row r="3" spans="1:11" x14ac:dyDescent="0.25">
      <c r="A3" t="s">
        <v>21</v>
      </c>
      <c r="C3" t="s">
        <v>237</v>
      </c>
      <c r="I3" t="s">
        <v>33</v>
      </c>
      <c r="K3" t="s">
        <v>238</v>
      </c>
    </row>
    <row r="4" spans="1:11" x14ac:dyDescent="0.25">
      <c r="C4" t="s">
        <v>239</v>
      </c>
      <c r="I4" t="s">
        <v>240</v>
      </c>
      <c r="K4" t="s">
        <v>241</v>
      </c>
    </row>
    <row r="5" spans="1:11" x14ac:dyDescent="0.25">
      <c r="C5" t="s">
        <v>242</v>
      </c>
      <c r="I5" t="s">
        <v>243</v>
      </c>
      <c r="K5" t="s">
        <v>244</v>
      </c>
    </row>
    <row r="6" spans="1:11" x14ac:dyDescent="0.25">
      <c r="C6" t="s">
        <v>245</v>
      </c>
      <c r="I6" t="s">
        <v>246</v>
      </c>
    </row>
    <row r="7" spans="1:11" x14ac:dyDescent="0.25">
      <c r="C7" t="s">
        <v>247</v>
      </c>
    </row>
    <row r="10" spans="1:11" x14ac:dyDescent="0.25">
      <c r="C10" t="s">
        <v>248</v>
      </c>
      <c r="E10" t="s">
        <v>249</v>
      </c>
      <c r="K10" t="s">
        <v>250</v>
      </c>
    </row>
    <row r="11" spans="1:11" x14ac:dyDescent="0.25">
      <c r="C11" t="s">
        <v>251</v>
      </c>
      <c r="E11" t="s">
        <v>252</v>
      </c>
      <c r="K11" t="s">
        <v>253</v>
      </c>
    </row>
    <row r="12" spans="1:11" x14ac:dyDescent="0.25">
      <c r="C12" t="s">
        <v>254</v>
      </c>
      <c r="E12" t="s">
        <v>255</v>
      </c>
      <c r="K12" t="s">
        <v>256</v>
      </c>
    </row>
    <row r="13" spans="1:11" x14ac:dyDescent="0.25">
      <c r="C13" t="s">
        <v>257</v>
      </c>
      <c r="E13" t="s">
        <v>251</v>
      </c>
      <c r="K13" t="s">
        <v>258</v>
      </c>
    </row>
    <row r="14" spans="1:11" x14ac:dyDescent="0.25">
      <c r="C14" t="s">
        <v>126</v>
      </c>
      <c r="E14" t="s">
        <v>257</v>
      </c>
    </row>
    <row r="15" spans="1:11" x14ac:dyDescent="0.25">
      <c r="G15" t="s">
        <v>259</v>
      </c>
      <c r="K15" t="s">
        <v>33</v>
      </c>
    </row>
    <row r="16" spans="1:11" x14ac:dyDescent="0.25">
      <c r="C16" t="s">
        <v>260</v>
      </c>
      <c r="G16" t="s">
        <v>261</v>
      </c>
      <c r="K16" t="s">
        <v>240</v>
      </c>
    </row>
    <row r="17" spans="2:11" x14ac:dyDescent="0.25">
      <c r="C17" t="s">
        <v>262</v>
      </c>
      <c r="G17" t="s">
        <v>263</v>
      </c>
      <c r="K17" t="s">
        <v>264</v>
      </c>
    </row>
    <row r="18" spans="2:11" x14ac:dyDescent="0.25">
      <c r="C18" t="s">
        <v>265</v>
      </c>
      <c r="G18" t="s">
        <v>266</v>
      </c>
    </row>
    <row r="19" spans="2:11" x14ac:dyDescent="0.25">
      <c r="C19" t="s">
        <v>267</v>
      </c>
      <c r="G19" t="s">
        <v>268</v>
      </c>
    </row>
    <row r="22" spans="2:11" x14ac:dyDescent="0.25">
      <c r="B22" t="s">
        <v>269</v>
      </c>
      <c r="G22" t="s">
        <v>270</v>
      </c>
    </row>
    <row r="24" spans="2:11" x14ac:dyDescent="0.25">
      <c r="B24" t="s">
        <v>271</v>
      </c>
      <c r="G24" t="s">
        <v>270</v>
      </c>
      <c r="I24" t="s">
        <v>272</v>
      </c>
      <c r="J24" t="s">
        <v>127</v>
      </c>
    </row>
    <row r="25" spans="2:11" x14ac:dyDescent="0.25">
      <c r="J25" t="s">
        <v>128</v>
      </c>
    </row>
    <row r="26" spans="2:11" x14ac:dyDescent="0.25">
      <c r="J26" t="s">
        <v>273</v>
      </c>
    </row>
    <row r="27" spans="2:11" x14ac:dyDescent="0.25">
      <c r="J27" t="s">
        <v>129</v>
      </c>
    </row>
    <row r="28" spans="2:11" x14ac:dyDescent="0.25">
      <c r="J28" t="s">
        <v>130</v>
      </c>
    </row>
    <row r="29" spans="2:11" x14ac:dyDescent="0.25">
      <c r="J29" t="s">
        <v>131</v>
      </c>
    </row>
    <row r="31" spans="2:11" x14ac:dyDescent="0.25">
      <c r="I31" t="s">
        <v>251</v>
      </c>
      <c r="J31" t="s">
        <v>274</v>
      </c>
    </row>
    <row r="32" spans="2:11" x14ac:dyDescent="0.25">
      <c r="J32" t="s">
        <v>275</v>
      </c>
    </row>
    <row r="33" spans="3:10" x14ac:dyDescent="0.25">
      <c r="J33" t="s">
        <v>240</v>
      </c>
    </row>
    <row r="34" spans="3:10" x14ac:dyDescent="0.25">
      <c r="C34" t="s">
        <v>276</v>
      </c>
    </row>
    <row r="35" spans="3:10" x14ac:dyDescent="0.25">
      <c r="C35" t="s">
        <v>277</v>
      </c>
    </row>
    <row r="36" spans="3:10" x14ac:dyDescent="0.25">
      <c r="C36" t="s">
        <v>278</v>
      </c>
    </row>
    <row r="37" spans="3:10" x14ac:dyDescent="0.25">
      <c r="C37" t="s">
        <v>279</v>
      </c>
    </row>
    <row r="38" spans="3:10" x14ac:dyDescent="0.25">
      <c r="C38" t="s">
        <v>280</v>
      </c>
    </row>
    <row r="39" spans="3:10" x14ac:dyDescent="0.25">
      <c r="C39" t="s">
        <v>240</v>
      </c>
    </row>
    <row r="42" spans="3:10" x14ac:dyDescent="0.25">
      <c r="C42" t="s">
        <v>281</v>
      </c>
    </row>
    <row r="43" spans="3:10" x14ac:dyDescent="0.25">
      <c r="C43" t="s">
        <v>282</v>
      </c>
    </row>
    <row r="44" spans="3:10" x14ac:dyDescent="0.25">
      <c r="C44" t="s">
        <v>283</v>
      </c>
    </row>
    <row r="45" spans="3:10" x14ac:dyDescent="0.25">
      <c r="C45" t="s">
        <v>258</v>
      </c>
    </row>
    <row r="48" spans="3:10" x14ac:dyDescent="0.25">
      <c r="C48" t="s">
        <v>284</v>
      </c>
      <c r="H48" t="s">
        <v>285</v>
      </c>
    </row>
    <row r="49" spans="3:8" x14ac:dyDescent="0.25">
      <c r="C49" t="s">
        <v>286</v>
      </c>
      <c r="H49" t="s">
        <v>286</v>
      </c>
    </row>
    <row r="50" spans="3:8" x14ac:dyDescent="0.25">
      <c r="C50" t="s">
        <v>205</v>
      </c>
    </row>
    <row r="53" spans="3:8" x14ac:dyDescent="0.25">
      <c r="C53" t="s">
        <v>287</v>
      </c>
    </row>
    <row r="54" spans="3:8" x14ac:dyDescent="0.25">
      <c r="C54" t="s">
        <v>288</v>
      </c>
    </row>
    <row r="55" spans="3:8" x14ac:dyDescent="0.25">
      <c r="C55" t="s">
        <v>289</v>
      </c>
    </row>
    <row r="56" spans="3:8" x14ac:dyDescent="0.25">
      <c r="C56" t="s">
        <v>290</v>
      </c>
    </row>
    <row r="57" spans="3:8" x14ac:dyDescent="0.25">
      <c r="C57" t="s">
        <v>291</v>
      </c>
    </row>
    <row r="58" spans="3:8" x14ac:dyDescent="0.25">
      <c r="C58" t="s">
        <v>292</v>
      </c>
    </row>
    <row r="61" spans="3:8" x14ac:dyDescent="0.25">
      <c r="C61" t="s">
        <v>293</v>
      </c>
    </row>
    <row r="62" spans="3:8" x14ac:dyDescent="0.25">
      <c r="C62" t="s">
        <v>294</v>
      </c>
    </row>
    <row r="65" spans="1:9" x14ac:dyDescent="0.25">
      <c r="C65" t="s">
        <v>282</v>
      </c>
      <c r="H65" t="s">
        <v>132</v>
      </c>
      <c r="I65" t="s">
        <v>295</v>
      </c>
    </row>
    <row r="66" spans="1:9" x14ac:dyDescent="0.25">
      <c r="C66" t="s">
        <v>296</v>
      </c>
      <c r="H66" t="s">
        <v>133</v>
      </c>
      <c r="I66" t="s">
        <v>297</v>
      </c>
    </row>
    <row r="67" spans="1:9" x14ac:dyDescent="0.25">
      <c r="C67" t="s">
        <v>283</v>
      </c>
      <c r="H67" t="s">
        <v>134</v>
      </c>
      <c r="I67" t="s">
        <v>298</v>
      </c>
    </row>
    <row r="68" spans="1:9" x14ac:dyDescent="0.25">
      <c r="C68" t="s">
        <v>258</v>
      </c>
      <c r="H68" t="s">
        <v>135</v>
      </c>
      <c r="I68" t="s">
        <v>299</v>
      </c>
    </row>
    <row r="74" spans="1:9" x14ac:dyDescent="0.25">
      <c r="A74" t="s">
        <v>300</v>
      </c>
      <c r="B74" t="s">
        <v>33</v>
      </c>
    </row>
    <row r="75" spans="1:9" x14ac:dyDescent="0.25">
      <c r="B75" t="s">
        <v>240</v>
      </c>
    </row>
    <row r="76" spans="1:9" x14ac:dyDescent="0.25">
      <c r="B76"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
  <sheetViews>
    <sheetView workbookViewId="0">
      <selection activeCell="N8" sqref="N8"/>
    </sheetView>
  </sheetViews>
  <sheetFormatPr defaultColWidth="9.140625" defaultRowHeight="15" x14ac:dyDescent="0.25"/>
  <cols>
    <col min="1" max="1" width="9.140625" customWidth="1"/>
  </cols>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
  <sheetViews>
    <sheetView workbookViewId="0">
      <selection activeCell="F16" sqref="F16"/>
    </sheetView>
  </sheetViews>
  <sheetFormatPr defaultColWidth="11.4257812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Charts</vt:lpstr>
      </vt:variant>
      <vt:variant>
        <vt:i4>3</vt:i4>
      </vt:variant>
    </vt:vector>
  </HeadingPairs>
  <TitlesOfParts>
    <vt:vector size="14" baseType="lpstr">
      <vt:lpstr>Előlap</vt:lpstr>
      <vt:lpstr>Alapinformációk</vt:lpstr>
      <vt:lpstr>TERMÉK</vt:lpstr>
      <vt:lpstr>Validáció</vt:lpstr>
      <vt:lpstr>Értékelés</vt:lpstr>
      <vt:lpstr>Táblázatok</vt:lpstr>
      <vt:lpstr>Auswahlmöglichkeiten HUN</vt:lpstr>
      <vt:lpstr>Tabelle</vt:lpstr>
      <vt:lpstr>Auswahlmöglichkeiten</vt:lpstr>
      <vt:lpstr>Összefoglaló</vt:lpstr>
      <vt:lpstr>Rückfragen</vt:lpstr>
      <vt:lpstr>Sugárdiagram</vt:lpstr>
      <vt:lpstr>Oszlopdiagram</vt:lpstr>
      <vt:lpstr>Fejlődés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Hajnalka Czövek</dc:creator>
  <cp:lastModifiedBy>Ambra Muca</cp:lastModifiedBy>
  <dcterms:created xsi:type="dcterms:W3CDTF">2026-09-23T12:43:06Z</dcterms:created>
  <dcterms:modified xsi:type="dcterms:W3CDTF">2026-10-01T14:33:24Z</dcterms:modified>
</cp:coreProperties>
</file>